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ate1904="1" defaultThemeVersion="124226"/>
  <bookViews>
    <workbookView xWindow="2100" yWindow="120" windowWidth="19440" windowHeight="11760" tabRatio="387" activeTab="4"/>
  </bookViews>
  <sheets>
    <sheet name="Pigments" sheetId="1" r:id="rId1"/>
    <sheet name="Area" sheetId="2" r:id="rId2"/>
    <sheet name="Physical" sheetId="3" r:id="rId3"/>
    <sheet name="Conversions" sheetId="4" r:id="rId4"/>
    <sheet name="normalized" sheetId="5" r:id="rId5"/>
    <sheet name="All chlorophyll" sheetId="6" r:id="rId6"/>
    <sheet name="normalized on tot chla isomers" sheetId="7" r:id="rId7"/>
  </sheets>
  <calcPr calcId="145621"/>
</workbook>
</file>

<file path=xl/calcChain.xml><?xml version="1.0" encoding="utf-8"?>
<calcChain xmlns="http://schemas.openxmlformats.org/spreadsheetml/2006/main">
  <c r="AF23" i="7" l="1"/>
  <c r="AE23" i="7"/>
  <c r="AD23" i="7"/>
  <c r="AC23" i="7"/>
  <c r="AB23" i="7"/>
  <c r="AA23" i="7"/>
  <c r="Z23" i="7"/>
  <c r="Y23" i="7"/>
  <c r="X23" i="7"/>
  <c r="W23" i="7"/>
  <c r="V23" i="7"/>
  <c r="U23" i="7"/>
  <c r="T23" i="7"/>
  <c r="S23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AF21" i="7"/>
  <c r="AE21" i="7"/>
  <c r="AD21" i="7"/>
  <c r="AC21" i="7"/>
  <c r="AB21" i="7"/>
  <c r="AA21" i="7"/>
  <c r="Z21" i="7"/>
  <c r="Y21" i="7"/>
  <c r="X21" i="7"/>
  <c r="W21" i="7"/>
  <c r="V21" i="7"/>
  <c r="U21" i="7"/>
  <c r="T21" i="7"/>
  <c r="S21" i="7"/>
  <c r="AF20" i="7"/>
  <c r="AE20" i="7"/>
  <c r="AD20" i="7"/>
  <c r="AC20" i="7"/>
  <c r="AB20" i="7"/>
  <c r="AA20" i="7"/>
  <c r="Z20" i="7"/>
  <c r="Y20" i="7"/>
  <c r="X20" i="7"/>
  <c r="W20" i="7"/>
  <c r="V20" i="7"/>
  <c r="U20" i="7"/>
  <c r="T20" i="7"/>
  <c r="S20" i="7"/>
  <c r="AF19" i="7"/>
  <c r="AE19" i="7"/>
  <c r="AD19" i="7"/>
  <c r="AC19" i="7"/>
  <c r="AB19" i="7"/>
  <c r="AA19" i="7"/>
  <c r="Z19" i="7"/>
  <c r="Y19" i="7"/>
  <c r="X19" i="7"/>
  <c r="W19" i="7"/>
  <c r="V19" i="7"/>
  <c r="U19" i="7"/>
  <c r="T19" i="7"/>
  <c r="S19" i="7"/>
  <c r="AF18" i="7"/>
  <c r="AE18" i="7"/>
  <c r="AD18" i="7"/>
  <c r="AC18" i="7"/>
  <c r="AB18" i="7"/>
  <c r="AA18" i="7"/>
  <c r="Z18" i="7"/>
  <c r="Y18" i="7"/>
  <c r="X18" i="7"/>
  <c r="W18" i="7"/>
  <c r="V18" i="7"/>
  <c r="U18" i="7"/>
  <c r="T18" i="7"/>
  <c r="S18" i="7"/>
  <c r="AF17" i="7"/>
  <c r="AE17" i="7"/>
  <c r="AD17" i="7"/>
  <c r="AC17" i="7"/>
  <c r="AB17" i="7"/>
  <c r="AA17" i="7"/>
  <c r="Z17" i="7"/>
  <c r="Y17" i="7"/>
  <c r="X17" i="7"/>
  <c r="W17" i="7"/>
  <c r="V17" i="7"/>
  <c r="U17" i="7"/>
  <c r="T17" i="7"/>
  <c r="S17" i="7"/>
  <c r="AF16" i="7"/>
  <c r="AE16" i="7"/>
  <c r="AD16" i="7"/>
  <c r="AC16" i="7"/>
  <c r="AB16" i="7"/>
  <c r="AA16" i="7"/>
  <c r="Z16" i="7"/>
  <c r="Y16" i="7"/>
  <c r="X16" i="7"/>
  <c r="W16" i="7"/>
  <c r="V16" i="7"/>
  <c r="U16" i="7"/>
  <c r="T16" i="7"/>
  <c r="S16" i="7"/>
  <c r="AF15" i="7"/>
  <c r="AE15" i="7"/>
  <c r="AD15" i="7"/>
  <c r="AC15" i="7"/>
  <c r="AB15" i="7"/>
  <c r="AA15" i="7"/>
  <c r="Z15" i="7"/>
  <c r="Y15" i="7"/>
  <c r="X15" i="7"/>
  <c r="W15" i="7"/>
  <c r="V15" i="7"/>
  <c r="U15" i="7"/>
  <c r="T15" i="7"/>
  <c r="S15" i="7"/>
  <c r="AF14" i="7"/>
  <c r="AE14" i="7"/>
  <c r="AD14" i="7"/>
  <c r="AC14" i="7"/>
  <c r="AB14" i="7"/>
  <c r="AA14" i="7"/>
  <c r="Z14" i="7"/>
  <c r="Y14" i="7"/>
  <c r="X14" i="7"/>
  <c r="W14" i="7"/>
  <c r="V14" i="7"/>
  <c r="U14" i="7"/>
  <c r="T14" i="7"/>
  <c r="S14" i="7"/>
  <c r="AF13" i="7"/>
  <c r="AE13" i="7"/>
  <c r="AD13" i="7"/>
  <c r="AC13" i="7"/>
  <c r="AB13" i="7"/>
  <c r="AA13" i="7"/>
  <c r="Z13" i="7"/>
  <c r="Y13" i="7"/>
  <c r="X13" i="7"/>
  <c r="W13" i="7"/>
  <c r="V13" i="7"/>
  <c r="U13" i="7"/>
  <c r="T13" i="7"/>
  <c r="S13" i="7"/>
  <c r="AF12" i="7"/>
  <c r="AE12" i="7"/>
  <c r="AD12" i="7"/>
  <c r="AC12" i="7"/>
  <c r="AB12" i="7"/>
  <c r="AA12" i="7"/>
  <c r="Z12" i="7"/>
  <c r="Y12" i="7"/>
  <c r="X12" i="7"/>
  <c r="W12" i="7"/>
  <c r="V12" i="7"/>
  <c r="U12" i="7"/>
  <c r="T12" i="7"/>
  <c r="S12" i="7"/>
  <c r="AF11" i="7"/>
  <c r="AE11" i="7"/>
  <c r="AD11" i="7"/>
  <c r="AC11" i="7"/>
  <c r="AB11" i="7"/>
  <c r="AA11" i="7"/>
  <c r="Z11" i="7"/>
  <c r="Y11" i="7"/>
  <c r="X11" i="7"/>
  <c r="W11" i="7"/>
  <c r="V11" i="7"/>
  <c r="U11" i="7"/>
  <c r="T11" i="7"/>
  <c r="S11" i="7"/>
  <c r="AF10" i="7"/>
  <c r="AE10" i="7"/>
  <c r="AD10" i="7"/>
  <c r="AC10" i="7"/>
  <c r="AB10" i="7"/>
  <c r="AA10" i="7"/>
  <c r="Z10" i="7"/>
  <c r="Y10" i="7"/>
  <c r="X10" i="7"/>
  <c r="W10" i="7"/>
  <c r="V10" i="7"/>
  <c r="U10" i="7"/>
  <c r="T10" i="7"/>
  <c r="S10" i="7"/>
  <c r="AF9" i="7"/>
  <c r="AE9" i="7"/>
  <c r="AD9" i="7"/>
  <c r="AC9" i="7"/>
  <c r="AB9" i="7"/>
  <c r="AA9" i="7"/>
  <c r="Z9" i="7"/>
  <c r="Y9" i="7"/>
  <c r="X9" i="7"/>
  <c r="W9" i="7"/>
  <c r="V9" i="7"/>
  <c r="U9" i="7"/>
  <c r="T9" i="7"/>
  <c r="S9" i="7"/>
  <c r="AF8" i="7"/>
  <c r="AE8" i="7"/>
  <c r="AD8" i="7"/>
  <c r="AC8" i="7"/>
  <c r="AB8" i="7"/>
  <c r="AA8" i="7"/>
  <c r="Z8" i="7"/>
  <c r="Y8" i="7"/>
  <c r="X8" i="7"/>
  <c r="W8" i="7"/>
  <c r="V8" i="7"/>
  <c r="U8" i="7"/>
  <c r="T8" i="7"/>
  <c r="S8" i="7"/>
  <c r="AF7" i="7"/>
  <c r="AE7" i="7"/>
  <c r="AD7" i="7"/>
  <c r="AC7" i="7"/>
  <c r="AB7" i="7"/>
  <c r="AA7" i="7"/>
  <c r="Z7" i="7"/>
  <c r="Y7" i="7"/>
  <c r="X7" i="7"/>
  <c r="W7" i="7"/>
  <c r="V7" i="7"/>
  <c r="U7" i="7"/>
  <c r="T7" i="7"/>
  <c r="S7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AF5" i="7"/>
  <c r="AE5" i="7"/>
  <c r="AD5" i="7"/>
  <c r="AC5" i="7"/>
  <c r="AB5" i="7"/>
  <c r="AA5" i="7"/>
  <c r="Z5" i="7"/>
  <c r="Y5" i="7"/>
  <c r="X5" i="7"/>
  <c r="W5" i="7"/>
  <c r="V5" i="7"/>
  <c r="U5" i="7"/>
  <c r="T5" i="7"/>
  <c r="S5" i="7"/>
  <c r="AF4" i="7"/>
  <c r="AE4" i="7"/>
  <c r="AD4" i="7"/>
  <c r="AC4" i="7"/>
  <c r="AB4" i="7"/>
  <c r="AA4" i="7"/>
  <c r="Z4" i="7"/>
  <c r="Y4" i="7"/>
  <c r="X4" i="7"/>
  <c r="W4" i="7"/>
  <c r="V4" i="7"/>
  <c r="U4" i="7"/>
  <c r="T4" i="7"/>
  <c r="S4" i="7"/>
  <c r="AF3" i="7"/>
  <c r="AE3" i="7"/>
  <c r="AD3" i="7"/>
  <c r="AC3" i="7"/>
  <c r="AB3" i="7"/>
  <c r="AA3" i="7"/>
  <c r="Z3" i="7"/>
  <c r="Y3" i="7"/>
  <c r="X3" i="7"/>
  <c r="W3" i="7"/>
  <c r="V3" i="7"/>
  <c r="U3" i="7"/>
  <c r="T3" i="7"/>
  <c r="S3" i="7"/>
  <c r="AF2" i="7"/>
  <c r="AE2" i="7"/>
  <c r="AD2" i="7"/>
  <c r="AC2" i="7"/>
  <c r="AB2" i="7"/>
  <c r="AA2" i="7"/>
  <c r="Z2" i="7"/>
  <c r="Y2" i="7"/>
  <c r="X2" i="7"/>
  <c r="W2" i="7"/>
  <c r="V2" i="7"/>
  <c r="T2" i="7"/>
  <c r="U2" i="7"/>
  <c r="S2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L4" i="7"/>
  <c r="L3" i="7"/>
  <c r="L2" i="7"/>
  <c r="W53" i="6"/>
  <c r="V53" i="6"/>
  <c r="U53" i="6"/>
  <c r="T53" i="6"/>
  <c r="S53" i="6"/>
  <c r="R53" i="6"/>
  <c r="Q53" i="6"/>
  <c r="P53" i="6"/>
  <c r="O53" i="6"/>
  <c r="W52" i="6"/>
  <c r="V52" i="6"/>
  <c r="U52" i="6"/>
  <c r="T52" i="6"/>
  <c r="S52" i="6"/>
  <c r="R52" i="6"/>
  <c r="Q52" i="6"/>
  <c r="P52" i="6"/>
  <c r="O52" i="6"/>
  <c r="W51" i="6"/>
  <c r="V51" i="6"/>
  <c r="U51" i="6"/>
  <c r="T51" i="6"/>
  <c r="S51" i="6"/>
  <c r="R51" i="6"/>
  <c r="Q51" i="6"/>
  <c r="P51" i="6"/>
  <c r="O51" i="6"/>
  <c r="W50" i="6"/>
  <c r="V50" i="6"/>
  <c r="U50" i="6"/>
  <c r="T50" i="6"/>
  <c r="S50" i="6"/>
  <c r="R50" i="6"/>
  <c r="Q50" i="6"/>
  <c r="P50" i="6"/>
  <c r="O50" i="6"/>
  <c r="W49" i="6"/>
  <c r="V49" i="6"/>
  <c r="U49" i="6"/>
  <c r="T49" i="6"/>
  <c r="S49" i="6"/>
  <c r="R49" i="6"/>
  <c r="Q49" i="6"/>
  <c r="P49" i="6"/>
  <c r="O49" i="6"/>
  <c r="W48" i="6"/>
  <c r="V48" i="6"/>
  <c r="U48" i="6"/>
  <c r="T48" i="6"/>
  <c r="S48" i="6"/>
  <c r="R48" i="6"/>
  <c r="Q48" i="6"/>
  <c r="P48" i="6"/>
  <c r="O48" i="6"/>
  <c r="W47" i="6"/>
  <c r="V47" i="6"/>
  <c r="U47" i="6"/>
  <c r="T47" i="6"/>
  <c r="S47" i="6"/>
  <c r="R47" i="6"/>
  <c r="Q47" i="6"/>
  <c r="P47" i="6"/>
  <c r="O47" i="6"/>
  <c r="W46" i="6"/>
  <c r="V46" i="6"/>
  <c r="U46" i="6"/>
  <c r="T46" i="6"/>
  <c r="S46" i="6"/>
  <c r="R46" i="6"/>
  <c r="Q46" i="6"/>
  <c r="P46" i="6"/>
  <c r="O46" i="6"/>
  <c r="W45" i="6"/>
  <c r="V45" i="6"/>
  <c r="U45" i="6"/>
  <c r="T45" i="6"/>
  <c r="S45" i="6"/>
  <c r="R45" i="6"/>
  <c r="Q45" i="6"/>
  <c r="P45" i="6"/>
  <c r="O45" i="6"/>
  <c r="W44" i="6"/>
  <c r="V44" i="6"/>
  <c r="U44" i="6"/>
  <c r="T44" i="6"/>
  <c r="S44" i="6"/>
  <c r="R44" i="6"/>
  <c r="Q44" i="6"/>
  <c r="P44" i="6"/>
  <c r="O44" i="6"/>
  <c r="W43" i="6"/>
  <c r="V43" i="6"/>
  <c r="U43" i="6"/>
  <c r="T43" i="6"/>
  <c r="S43" i="6"/>
  <c r="R43" i="6"/>
  <c r="Q43" i="6"/>
  <c r="P43" i="6"/>
  <c r="O43" i="6"/>
  <c r="W42" i="6"/>
  <c r="V42" i="6"/>
  <c r="U42" i="6"/>
  <c r="T42" i="6"/>
  <c r="S42" i="6"/>
  <c r="R42" i="6"/>
  <c r="Q42" i="6"/>
  <c r="P42" i="6"/>
  <c r="O42" i="6"/>
  <c r="W41" i="6"/>
  <c r="V41" i="6"/>
  <c r="U41" i="6"/>
  <c r="T41" i="6"/>
  <c r="S41" i="6"/>
  <c r="R41" i="6"/>
  <c r="Q41" i="6"/>
  <c r="P41" i="6"/>
  <c r="O41" i="6"/>
  <c r="W40" i="6"/>
  <c r="V40" i="6"/>
  <c r="U40" i="6"/>
  <c r="T40" i="6"/>
  <c r="S40" i="6"/>
  <c r="R40" i="6"/>
  <c r="Q40" i="6"/>
  <c r="P40" i="6"/>
  <c r="O40" i="6"/>
  <c r="W39" i="6"/>
  <c r="V39" i="6"/>
  <c r="U39" i="6"/>
  <c r="T39" i="6"/>
  <c r="S39" i="6"/>
  <c r="R39" i="6"/>
  <c r="Q39" i="6"/>
  <c r="P39" i="6"/>
  <c r="O39" i="6"/>
  <c r="W38" i="6"/>
  <c r="V38" i="6"/>
  <c r="U38" i="6"/>
  <c r="T38" i="6"/>
  <c r="S38" i="6"/>
  <c r="R38" i="6"/>
  <c r="Q38" i="6"/>
  <c r="P38" i="6"/>
  <c r="O38" i="6"/>
  <c r="W37" i="6"/>
  <c r="V37" i="6"/>
  <c r="U37" i="6"/>
  <c r="T37" i="6"/>
  <c r="S37" i="6"/>
  <c r="R37" i="6"/>
  <c r="Q37" i="6"/>
  <c r="P37" i="6"/>
  <c r="O37" i="6"/>
  <c r="W36" i="6"/>
  <c r="V36" i="6"/>
  <c r="U36" i="6"/>
  <c r="T36" i="6"/>
  <c r="S36" i="6"/>
  <c r="R36" i="6"/>
  <c r="Q36" i="6"/>
  <c r="P36" i="6"/>
  <c r="O36" i="6"/>
  <c r="W35" i="6"/>
  <c r="V35" i="6"/>
  <c r="U35" i="6"/>
  <c r="T35" i="6"/>
  <c r="S35" i="6"/>
  <c r="R35" i="6"/>
  <c r="Q35" i="6"/>
  <c r="P35" i="6"/>
  <c r="O35" i="6"/>
  <c r="W34" i="6"/>
  <c r="V34" i="6"/>
  <c r="U34" i="6"/>
  <c r="T34" i="6"/>
  <c r="S34" i="6"/>
  <c r="R34" i="6"/>
  <c r="Q34" i="6"/>
  <c r="P34" i="6"/>
  <c r="O34" i="6"/>
  <c r="W33" i="6"/>
  <c r="V33" i="6"/>
  <c r="U33" i="6"/>
  <c r="T33" i="6"/>
  <c r="S33" i="6"/>
  <c r="R33" i="6"/>
  <c r="Q33" i="6"/>
  <c r="P33" i="6"/>
  <c r="O33" i="6"/>
  <c r="W32" i="6"/>
  <c r="V32" i="6"/>
  <c r="U32" i="6"/>
  <c r="T32" i="6"/>
  <c r="S32" i="6"/>
  <c r="R32" i="6"/>
  <c r="Q32" i="6"/>
  <c r="P32" i="6"/>
  <c r="O32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O27" i="6"/>
  <c r="N27" i="6"/>
  <c r="M27" i="6"/>
  <c r="L27" i="6"/>
  <c r="K27" i="6"/>
  <c r="J27" i="6"/>
  <c r="I27" i="6"/>
  <c r="H27" i="6"/>
  <c r="G27" i="6"/>
  <c r="F27" i="6"/>
  <c r="E27" i="6"/>
  <c r="D27" i="6"/>
  <c r="C27" i="6"/>
  <c r="O26" i="6"/>
  <c r="N26" i="6"/>
  <c r="M26" i="6"/>
  <c r="L26" i="6"/>
  <c r="K26" i="6"/>
  <c r="J26" i="6"/>
  <c r="I26" i="6"/>
  <c r="H26" i="6"/>
  <c r="G26" i="6"/>
  <c r="F26" i="6"/>
  <c r="E26" i="6"/>
  <c r="D26" i="6"/>
  <c r="C26" i="6"/>
  <c r="O25" i="6"/>
  <c r="N25" i="6"/>
  <c r="M25" i="6"/>
  <c r="L25" i="6"/>
  <c r="K25" i="6"/>
  <c r="J25" i="6"/>
  <c r="I25" i="6"/>
  <c r="H25" i="6"/>
  <c r="G25" i="6"/>
  <c r="F25" i="6"/>
  <c r="E25" i="6"/>
  <c r="D25" i="6"/>
  <c r="C25" i="6"/>
  <c r="O24" i="6"/>
  <c r="N24" i="6"/>
  <c r="M24" i="6"/>
  <c r="L24" i="6"/>
  <c r="K24" i="6"/>
  <c r="J24" i="6"/>
  <c r="I24" i="6"/>
  <c r="H24" i="6"/>
  <c r="G24" i="6"/>
  <c r="F24" i="6"/>
  <c r="E24" i="6"/>
  <c r="D24" i="6"/>
  <c r="C24" i="6"/>
  <c r="O23" i="6"/>
  <c r="N23" i="6"/>
  <c r="M23" i="6"/>
  <c r="L23" i="6"/>
  <c r="K23" i="6"/>
  <c r="J23" i="6"/>
  <c r="I23" i="6"/>
  <c r="H23" i="6"/>
  <c r="G23" i="6"/>
  <c r="F23" i="6"/>
  <c r="E23" i="6"/>
  <c r="D23" i="6"/>
  <c r="C23" i="6"/>
  <c r="O22" i="6"/>
  <c r="N22" i="6"/>
  <c r="M22" i="6"/>
  <c r="L22" i="6"/>
  <c r="K22" i="6"/>
  <c r="J22" i="6"/>
  <c r="I22" i="6"/>
  <c r="H22" i="6"/>
  <c r="G22" i="6"/>
  <c r="F22" i="6"/>
  <c r="E22" i="6"/>
  <c r="D22" i="6"/>
  <c r="C22" i="6"/>
  <c r="O21" i="6"/>
  <c r="N21" i="6"/>
  <c r="M21" i="6"/>
  <c r="L21" i="6"/>
  <c r="K21" i="6"/>
  <c r="J21" i="6"/>
  <c r="I21" i="6"/>
  <c r="H21" i="6"/>
  <c r="G21" i="6"/>
  <c r="F21" i="6"/>
  <c r="E21" i="6"/>
  <c r="D21" i="6"/>
  <c r="C21" i="6"/>
  <c r="O20" i="6"/>
  <c r="N20" i="6"/>
  <c r="M20" i="6"/>
  <c r="L20" i="6"/>
  <c r="K20" i="6"/>
  <c r="J20" i="6"/>
  <c r="I20" i="6"/>
  <c r="H20" i="6"/>
  <c r="G20" i="6"/>
  <c r="F20" i="6"/>
  <c r="E20" i="6"/>
  <c r="D20" i="6"/>
  <c r="C20" i="6"/>
  <c r="O19" i="6"/>
  <c r="N19" i="6"/>
  <c r="M19" i="6"/>
  <c r="L19" i="6"/>
  <c r="K19" i="6"/>
  <c r="J19" i="6"/>
  <c r="I19" i="6"/>
  <c r="H19" i="6"/>
  <c r="G19" i="6"/>
  <c r="F19" i="6"/>
  <c r="E19" i="6"/>
  <c r="D19" i="6"/>
  <c r="C19" i="6"/>
  <c r="O18" i="6"/>
  <c r="N18" i="6"/>
  <c r="M18" i="6"/>
  <c r="L18" i="6"/>
  <c r="K18" i="6"/>
  <c r="J18" i="6"/>
  <c r="I18" i="6"/>
  <c r="H18" i="6"/>
  <c r="G18" i="6"/>
  <c r="F18" i="6"/>
  <c r="E18" i="6"/>
  <c r="D18" i="6"/>
  <c r="C18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O15" i="6"/>
  <c r="N15" i="6"/>
  <c r="M15" i="6"/>
  <c r="L15" i="6"/>
  <c r="K15" i="6"/>
  <c r="J15" i="6"/>
  <c r="I15" i="6"/>
  <c r="H15" i="6"/>
  <c r="G15" i="6"/>
  <c r="F15" i="6"/>
  <c r="E15" i="6"/>
  <c r="D15" i="6"/>
  <c r="C15" i="6"/>
  <c r="O14" i="6"/>
  <c r="N14" i="6"/>
  <c r="M14" i="6"/>
  <c r="L14" i="6"/>
  <c r="K14" i="6"/>
  <c r="J14" i="6"/>
  <c r="I14" i="6"/>
  <c r="H14" i="6"/>
  <c r="G14" i="6"/>
  <c r="F14" i="6"/>
  <c r="E14" i="6"/>
  <c r="D14" i="6"/>
  <c r="C14" i="6"/>
  <c r="O13" i="6"/>
  <c r="N13" i="6"/>
  <c r="M13" i="6"/>
  <c r="L13" i="6"/>
  <c r="K13" i="6"/>
  <c r="J13" i="6"/>
  <c r="I13" i="6"/>
  <c r="H13" i="6"/>
  <c r="G13" i="6"/>
  <c r="F13" i="6"/>
  <c r="E13" i="6"/>
  <c r="D13" i="6"/>
  <c r="C13" i="6"/>
  <c r="O12" i="6"/>
  <c r="N12" i="6"/>
  <c r="M12" i="6"/>
  <c r="L12" i="6"/>
  <c r="K12" i="6"/>
  <c r="J12" i="6"/>
  <c r="I12" i="6"/>
  <c r="H12" i="6"/>
  <c r="G12" i="6"/>
  <c r="F12" i="6"/>
  <c r="E12" i="6"/>
  <c r="D12" i="6"/>
  <c r="C12" i="6"/>
  <c r="O11" i="6"/>
  <c r="N11" i="6"/>
  <c r="M11" i="6"/>
  <c r="L11" i="6"/>
  <c r="K11" i="6"/>
  <c r="J11" i="6"/>
  <c r="I11" i="6"/>
  <c r="H11" i="6"/>
  <c r="G11" i="6"/>
  <c r="F11" i="6"/>
  <c r="E11" i="6"/>
  <c r="D11" i="6"/>
  <c r="C11" i="6"/>
  <c r="O10" i="6"/>
  <c r="N10" i="6"/>
  <c r="M10" i="6"/>
  <c r="L10" i="6"/>
  <c r="K10" i="6"/>
  <c r="J10" i="6"/>
  <c r="I10" i="6"/>
  <c r="H10" i="6"/>
  <c r="G10" i="6"/>
  <c r="F10" i="6"/>
  <c r="E10" i="6"/>
  <c r="D10" i="6"/>
  <c r="C10" i="6"/>
  <c r="O9" i="6"/>
  <c r="N9" i="6"/>
  <c r="M9" i="6"/>
  <c r="L9" i="6"/>
  <c r="K9" i="6"/>
  <c r="J9" i="6"/>
  <c r="I9" i="6"/>
  <c r="H9" i="6"/>
  <c r="G9" i="6"/>
  <c r="F9" i="6"/>
  <c r="E9" i="6"/>
  <c r="D9" i="6"/>
  <c r="C9" i="6"/>
  <c r="O8" i="6"/>
  <c r="N8" i="6"/>
  <c r="M8" i="6"/>
  <c r="L8" i="6"/>
  <c r="K8" i="6"/>
  <c r="J8" i="6"/>
  <c r="I8" i="6"/>
  <c r="H8" i="6"/>
  <c r="G8" i="6"/>
  <c r="F8" i="6"/>
  <c r="E8" i="6"/>
  <c r="D8" i="6"/>
  <c r="C8" i="6"/>
  <c r="O7" i="6"/>
  <c r="N7" i="6"/>
  <c r="M7" i="6"/>
  <c r="L7" i="6"/>
  <c r="K7" i="6"/>
  <c r="J7" i="6"/>
  <c r="I7" i="6"/>
  <c r="H7" i="6"/>
  <c r="G7" i="6"/>
  <c r="F7" i="6"/>
  <c r="E7" i="6"/>
  <c r="D7" i="6"/>
  <c r="C7" i="6"/>
  <c r="O6" i="6"/>
  <c r="N6" i="6"/>
  <c r="M6" i="6"/>
  <c r="L6" i="6"/>
  <c r="K6" i="6"/>
  <c r="J6" i="6"/>
  <c r="I6" i="6"/>
  <c r="H6" i="6"/>
  <c r="G6" i="6"/>
  <c r="F6" i="6"/>
  <c r="E6" i="6"/>
  <c r="D6" i="6"/>
  <c r="C6" i="6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6" i="4"/>
  <c r="O10" i="1"/>
  <c r="P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B2" i="2"/>
  <c r="B3" i="2"/>
  <c r="B4" i="2"/>
  <c r="B6" i="2"/>
  <c r="B7" i="2"/>
  <c r="A11" i="2"/>
  <c r="B11" i="2"/>
  <c r="B11" i="1"/>
  <c r="D11" i="2"/>
  <c r="D11" i="1"/>
  <c r="F11" i="2"/>
  <c r="F11" i="1"/>
  <c r="H11" i="2"/>
  <c r="H11" i="1"/>
  <c r="J11" i="2"/>
  <c r="J11" i="1"/>
  <c r="L11" i="2"/>
  <c r="L11" i="1"/>
  <c r="N11" i="2"/>
  <c r="N11" i="1"/>
  <c r="P11" i="2"/>
  <c r="P11" i="1"/>
  <c r="A12" i="2"/>
  <c r="B12" i="2"/>
  <c r="B12" i="1"/>
  <c r="D12" i="2"/>
  <c r="D12" i="1"/>
  <c r="F12" i="2"/>
  <c r="F12" i="1"/>
  <c r="H12" i="2"/>
  <c r="H12" i="1"/>
  <c r="J12" i="2"/>
  <c r="J12" i="1"/>
  <c r="L12" i="2"/>
  <c r="L12" i="1"/>
  <c r="N12" i="2"/>
  <c r="N12" i="1"/>
  <c r="P12" i="2"/>
  <c r="P12" i="1"/>
  <c r="A13" i="2"/>
  <c r="B13" i="2"/>
  <c r="B13" i="1"/>
  <c r="D13" i="2"/>
  <c r="D13" i="1"/>
  <c r="F13" i="2"/>
  <c r="F13" i="1"/>
  <c r="H13" i="2"/>
  <c r="H13" i="1"/>
  <c r="J13" i="2"/>
  <c r="J13" i="1"/>
  <c r="L13" i="2"/>
  <c r="L13" i="1"/>
  <c r="N13" i="2"/>
  <c r="N13" i="1"/>
  <c r="P13" i="2"/>
  <c r="P13" i="1"/>
  <c r="A14" i="2"/>
  <c r="B14" i="2"/>
  <c r="B14" i="1"/>
  <c r="D14" i="2"/>
  <c r="D14" i="1"/>
  <c r="F14" i="2"/>
  <c r="F14" i="1"/>
  <c r="H14" i="2"/>
  <c r="H14" i="1"/>
  <c r="J14" i="2"/>
  <c r="J14" i="1"/>
  <c r="L14" i="2"/>
  <c r="L14" i="1"/>
  <c r="N14" i="2"/>
  <c r="N14" i="1"/>
  <c r="P14" i="2"/>
  <c r="P14" i="1"/>
  <c r="A15" i="2"/>
  <c r="B15" i="2"/>
  <c r="B15" i="1"/>
  <c r="D15" i="2"/>
  <c r="D15" i="1"/>
  <c r="F15" i="2"/>
  <c r="F15" i="1"/>
  <c r="H15" i="2"/>
  <c r="H15" i="1"/>
  <c r="J15" i="2"/>
  <c r="J15" i="1"/>
  <c r="L15" i="2"/>
  <c r="L15" i="1"/>
  <c r="N15" i="2"/>
  <c r="N15" i="1"/>
  <c r="P15" i="2"/>
  <c r="P15" i="1"/>
  <c r="A16" i="2"/>
  <c r="B16" i="2"/>
  <c r="B16" i="1"/>
  <c r="D16" i="2"/>
  <c r="D16" i="1"/>
  <c r="F16" i="2"/>
  <c r="F16" i="1"/>
  <c r="H16" i="2"/>
  <c r="H16" i="1"/>
  <c r="J16" i="2"/>
  <c r="J16" i="1"/>
  <c r="L16" i="2"/>
  <c r="L16" i="1"/>
  <c r="N16" i="2"/>
  <c r="N16" i="1"/>
  <c r="P16" i="2"/>
  <c r="P16" i="1"/>
  <c r="A17" i="2"/>
  <c r="B17" i="2"/>
  <c r="B17" i="1"/>
  <c r="D17" i="2"/>
  <c r="D17" i="1"/>
  <c r="F17" i="2"/>
  <c r="F17" i="1"/>
  <c r="H17" i="2"/>
  <c r="H17" i="1"/>
  <c r="J17" i="2"/>
  <c r="J17" i="1"/>
  <c r="L17" i="2"/>
  <c r="L17" i="1"/>
  <c r="N17" i="2"/>
  <c r="N17" i="1"/>
  <c r="P17" i="2"/>
  <c r="P17" i="1"/>
  <c r="A18" i="2"/>
  <c r="B18" i="2"/>
  <c r="B18" i="1"/>
  <c r="D18" i="2"/>
  <c r="D18" i="1"/>
  <c r="F18" i="2"/>
  <c r="F18" i="1"/>
  <c r="H18" i="2"/>
  <c r="H18" i="1"/>
  <c r="J18" i="2"/>
  <c r="J18" i="1"/>
  <c r="L18" i="2"/>
  <c r="L18" i="1"/>
  <c r="N18" i="2"/>
  <c r="N18" i="1"/>
  <c r="P18" i="2"/>
  <c r="P18" i="1"/>
  <c r="A19" i="2"/>
  <c r="B19" i="2"/>
  <c r="B19" i="1"/>
  <c r="D19" i="2"/>
  <c r="D19" i="1"/>
  <c r="F19" i="2"/>
  <c r="F19" i="1"/>
  <c r="H19" i="2"/>
  <c r="H19" i="1"/>
  <c r="J19" i="2"/>
  <c r="J19" i="1"/>
  <c r="L19" i="2"/>
  <c r="L19" i="1"/>
  <c r="N19" i="2"/>
  <c r="N19" i="1"/>
  <c r="P19" i="2"/>
  <c r="P19" i="1"/>
  <c r="A20" i="2"/>
  <c r="B20" i="2"/>
  <c r="B20" i="1"/>
  <c r="D20" i="2"/>
  <c r="D20" i="1"/>
  <c r="F20" i="2"/>
  <c r="F20" i="1"/>
  <c r="H20" i="2"/>
  <c r="H20" i="1"/>
  <c r="J20" i="2"/>
  <c r="J20" i="1"/>
  <c r="L20" i="2"/>
  <c r="L20" i="1"/>
  <c r="N20" i="2"/>
  <c r="N20" i="1"/>
  <c r="P20" i="2"/>
  <c r="P20" i="1"/>
  <c r="A21" i="2"/>
  <c r="B21" i="2"/>
  <c r="B21" i="1"/>
  <c r="D21" i="2"/>
  <c r="D21" i="1"/>
  <c r="F21" i="2"/>
  <c r="F21" i="1"/>
  <c r="H21" i="2"/>
  <c r="H21" i="1"/>
  <c r="J21" i="2"/>
  <c r="J21" i="1"/>
  <c r="L21" i="2"/>
  <c r="L21" i="1"/>
  <c r="N21" i="2"/>
  <c r="N21" i="1"/>
  <c r="P21" i="2"/>
  <c r="P21" i="1"/>
  <c r="A22" i="2"/>
  <c r="B22" i="2"/>
  <c r="B22" i="1"/>
  <c r="D22" i="2"/>
  <c r="D22" i="1"/>
  <c r="F22" i="2"/>
  <c r="F22" i="1"/>
  <c r="H22" i="2"/>
  <c r="H22" i="1"/>
  <c r="J22" i="2"/>
  <c r="J22" i="1"/>
  <c r="L22" i="2"/>
  <c r="L22" i="1"/>
  <c r="N22" i="2"/>
  <c r="N22" i="1"/>
  <c r="P22" i="2"/>
  <c r="P22" i="1"/>
  <c r="A23" i="2"/>
  <c r="B23" i="2"/>
  <c r="B23" i="1"/>
  <c r="D23" i="2"/>
  <c r="D23" i="1"/>
  <c r="F23" i="2"/>
  <c r="F23" i="1"/>
  <c r="H23" i="2"/>
  <c r="H23" i="1"/>
  <c r="J23" i="2"/>
  <c r="J23" i="1"/>
  <c r="L23" i="2"/>
  <c r="L23" i="1"/>
  <c r="N23" i="2"/>
  <c r="N23" i="1"/>
  <c r="P23" i="2"/>
  <c r="P23" i="1"/>
  <c r="A24" i="2"/>
  <c r="B24" i="2"/>
  <c r="B24" i="1"/>
  <c r="D24" i="2"/>
  <c r="D24" i="1"/>
  <c r="F24" i="2"/>
  <c r="F24" i="1"/>
  <c r="H24" i="2"/>
  <c r="H24" i="1"/>
  <c r="J24" i="2"/>
  <c r="J24" i="1"/>
  <c r="L24" i="2"/>
  <c r="L24" i="1"/>
  <c r="N24" i="2"/>
  <c r="N24" i="1"/>
  <c r="P24" i="2"/>
  <c r="P24" i="1"/>
  <c r="A25" i="2"/>
  <c r="B25" i="2"/>
  <c r="B25" i="1"/>
  <c r="D25" i="2"/>
  <c r="D25" i="1"/>
  <c r="F25" i="2"/>
  <c r="F25" i="1"/>
  <c r="H25" i="2"/>
  <c r="H25" i="1"/>
  <c r="J25" i="2"/>
  <c r="J25" i="1"/>
  <c r="L25" i="2"/>
  <c r="L25" i="1"/>
  <c r="N25" i="2"/>
  <c r="N25" i="1"/>
  <c r="P25" i="2"/>
  <c r="P25" i="1"/>
  <c r="A26" i="2"/>
  <c r="B26" i="2"/>
  <c r="B26" i="1"/>
  <c r="D26" i="2"/>
  <c r="D26" i="1"/>
  <c r="F26" i="2"/>
  <c r="F26" i="1"/>
  <c r="H26" i="2"/>
  <c r="H26" i="1"/>
  <c r="J26" i="2"/>
  <c r="J26" i="1"/>
  <c r="L26" i="2"/>
  <c r="L26" i="1"/>
  <c r="N26" i="2"/>
  <c r="N26" i="1"/>
  <c r="P26" i="2"/>
  <c r="P26" i="1"/>
  <c r="A27" i="2"/>
  <c r="B27" i="2"/>
  <c r="B27" i="1"/>
  <c r="D27" i="2"/>
  <c r="D27" i="1"/>
  <c r="F27" i="2"/>
  <c r="F27" i="1"/>
  <c r="H27" i="2"/>
  <c r="H27" i="1"/>
  <c r="J27" i="2"/>
  <c r="J27" i="1"/>
  <c r="L27" i="2"/>
  <c r="L27" i="1"/>
  <c r="N27" i="2"/>
  <c r="N27" i="1"/>
  <c r="P27" i="2"/>
  <c r="P27" i="1"/>
  <c r="A28" i="2"/>
  <c r="B28" i="2"/>
  <c r="B28" i="1"/>
  <c r="D28" i="2"/>
  <c r="D28" i="1"/>
  <c r="F28" i="2"/>
  <c r="F28" i="1"/>
  <c r="H28" i="2"/>
  <c r="H28" i="1"/>
  <c r="J28" i="2"/>
  <c r="J28" i="1"/>
  <c r="L28" i="2"/>
  <c r="L28" i="1"/>
  <c r="N28" i="2"/>
  <c r="N28" i="1"/>
  <c r="P28" i="2"/>
  <c r="P28" i="1"/>
  <c r="A29" i="2"/>
  <c r="B29" i="2"/>
  <c r="B29" i="1"/>
  <c r="D29" i="2"/>
  <c r="D29" i="1"/>
  <c r="F29" i="2"/>
  <c r="F29" i="1"/>
  <c r="H29" i="2"/>
  <c r="H29" i="1"/>
  <c r="J29" i="2"/>
  <c r="J29" i="1"/>
  <c r="L29" i="2"/>
  <c r="L29" i="1"/>
  <c r="N29" i="2"/>
  <c r="N29" i="1"/>
  <c r="P29" i="2"/>
  <c r="P29" i="1"/>
  <c r="A30" i="2"/>
  <c r="B30" i="2"/>
  <c r="B30" i="1"/>
  <c r="D30" i="2"/>
  <c r="D30" i="1"/>
  <c r="F30" i="2"/>
  <c r="F30" i="1"/>
  <c r="H30" i="2"/>
  <c r="H30" i="1"/>
  <c r="J30" i="2"/>
  <c r="J30" i="1"/>
  <c r="L30" i="2"/>
  <c r="L30" i="1"/>
  <c r="M30" i="2"/>
  <c r="M30" i="1"/>
  <c r="N30" i="2"/>
  <c r="N30" i="1"/>
  <c r="O30" i="2"/>
  <c r="O30" i="1"/>
  <c r="P30" i="2"/>
  <c r="P30" i="1"/>
  <c r="A31" i="2"/>
  <c r="B31" i="2"/>
  <c r="B31" i="1"/>
  <c r="C31" i="2"/>
  <c r="C31" i="1"/>
  <c r="D31" i="2"/>
  <c r="D31" i="1"/>
  <c r="E31" i="2"/>
  <c r="E31" i="1"/>
  <c r="F31" i="2"/>
  <c r="F31" i="1"/>
  <c r="G31" i="2"/>
  <c r="G31" i="1"/>
  <c r="H31" i="2"/>
  <c r="H31" i="1"/>
  <c r="I31" i="2"/>
  <c r="I31" i="1"/>
  <c r="J31" i="2"/>
  <c r="J31" i="1"/>
  <c r="K31" i="2"/>
  <c r="K31" i="1"/>
  <c r="L31" i="2"/>
  <c r="L31" i="1"/>
  <c r="M31" i="2"/>
  <c r="M31" i="1"/>
  <c r="N31" i="2"/>
  <c r="N31" i="1"/>
  <c r="O31" i="2"/>
  <c r="O31" i="1"/>
  <c r="P31" i="2"/>
  <c r="P31" i="1"/>
  <c r="A32" i="2"/>
  <c r="B32" i="2"/>
  <c r="B32" i="1"/>
  <c r="C32" i="2"/>
  <c r="C32" i="1"/>
  <c r="D32" i="2"/>
  <c r="D32" i="1"/>
  <c r="E32" i="2"/>
  <c r="E32" i="1"/>
  <c r="F32" i="2"/>
  <c r="F32" i="1"/>
  <c r="G32" i="2"/>
  <c r="G32" i="1"/>
  <c r="H32" i="2"/>
  <c r="H32" i="1"/>
  <c r="I32" i="2"/>
  <c r="I32" i="1"/>
  <c r="J32" i="2"/>
  <c r="J32" i="1"/>
  <c r="K32" i="2"/>
  <c r="K32" i="1"/>
  <c r="L32" i="2"/>
  <c r="L32" i="1"/>
  <c r="M32" i="2"/>
  <c r="M32" i="1"/>
  <c r="N32" i="2"/>
  <c r="N32" i="1"/>
  <c r="O32" i="2"/>
  <c r="O32" i="1"/>
  <c r="P32" i="2"/>
  <c r="P32" i="1"/>
  <c r="A33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A34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A35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A36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A37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A38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A39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A40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A41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A42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A43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A44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A45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A46" i="2"/>
  <c r="B46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A47" i="2"/>
  <c r="B47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A48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A49" i="2"/>
  <c r="B49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S49" i="2"/>
  <c r="A50" i="2"/>
  <c r="B50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S50" i="2"/>
  <c r="A51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S51" i="2"/>
  <c r="A52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S52" i="2"/>
  <c r="A53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S53" i="2"/>
  <c r="A54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S54" i="2"/>
  <c r="A55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S55" i="2"/>
  <c r="A56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P56" i="1"/>
  <c r="S56" i="2"/>
  <c r="A57" i="2"/>
  <c r="B57" i="2"/>
  <c r="B57" i="1"/>
  <c r="C57" i="2"/>
  <c r="D57" i="2"/>
  <c r="E57" i="2"/>
  <c r="F57" i="2"/>
  <c r="F57" i="1"/>
  <c r="G57" i="2"/>
  <c r="H57" i="2"/>
  <c r="I57" i="2"/>
  <c r="I57" i="1"/>
  <c r="J57" i="2"/>
  <c r="K57" i="2"/>
  <c r="K57" i="1"/>
  <c r="L57" i="2"/>
  <c r="M57" i="2"/>
  <c r="M57" i="1"/>
  <c r="N57" i="2"/>
  <c r="O57" i="2"/>
  <c r="O57" i="1"/>
  <c r="P57" i="2"/>
  <c r="S57" i="2"/>
  <c r="A58" i="2"/>
  <c r="B58" i="2"/>
  <c r="C58" i="2"/>
  <c r="C58" i="1"/>
  <c r="D58" i="2"/>
  <c r="E58" i="2"/>
  <c r="E58" i="1"/>
  <c r="F58" i="2"/>
  <c r="G58" i="2"/>
  <c r="G58" i="1"/>
  <c r="H58" i="2"/>
  <c r="I58" i="2"/>
  <c r="I58" i="1"/>
  <c r="J58" i="2"/>
  <c r="K58" i="2"/>
  <c r="K58" i="1"/>
  <c r="L58" i="2"/>
  <c r="M58" i="2"/>
  <c r="M58" i="1"/>
  <c r="N58" i="2"/>
  <c r="O58" i="2"/>
  <c r="O58" i="1"/>
  <c r="P58" i="2"/>
  <c r="S58" i="2"/>
  <c r="A59" i="2"/>
  <c r="B59" i="2"/>
  <c r="C59" i="2"/>
  <c r="C59" i="1"/>
  <c r="D59" i="2"/>
  <c r="E59" i="2"/>
  <c r="E59" i="1"/>
  <c r="F59" i="2"/>
  <c r="G59" i="2"/>
  <c r="G59" i="1"/>
  <c r="H59" i="2"/>
  <c r="I59" i="2"/>
  <c r="I59" i="1"/>
  <c r="J59" i="2"/>
  <c r="K59" i="2"/>
  <c r="K59" i="1"/>
  <c r="L59" i="2"/>
  <c r="M59" i="2"/>
  <c r="M59" i="1"/>
  <c r="N59" i="2"/>
  <c r="O59" i="2"/>
  <c r="O59" i="1"/>
  <c r="P59" i="2"/>
  <c r="S59" i="2"/>
  <c r="A60" i="2"/>
  <c r="B60" i="2"/>
  <c r="C60" i="2"/>
  <c r="C60" i="1"/>
  <c r="D60" i="2"/>
  <c r="E60" i="2"/>
  <c r="E60" i="1"/>
  <c r="F60" i="2"/>
  <c r="G60" i="2"/>
  <c r="G60" i="1"/>
  <c r="H60" i="2"/>
  <c r="I60" i="2"/>
  <c r="I60" i="1"/>
  <c r="J60" i="2"/>
  <c r="K60" i="2"/>
  <c r="K60" i="1"/>
  <c r="L60" i="2"/>
  <c r="M60" i="2"/>
  <c r="M60" i="1"/>
  <c r="N60" i="2"/>
  <c r="O60" i="2"/>
  <c r="O60" i="1"/>
  <c r="P60" i="2"/>
  <c r="S60" i="2"/>
  <c r="B1" i="3"/>
  <c r="B3" i="3"/>
  <c r="B4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C6" i="4"/>
  <c r="E6" i="4"/>
  <c r="G6" i="4"/>
  <c r="I6" i="4"/>
  <c r="M6" i="4"/>
  <c r="O6" i="4"/>
  <c r="C7" i="4"/>
  <c r="E7" i="4"/>
  <c r="G7" i="4"/>
  <c r="I7" i="4"/>
  <c r="M7" i="4"/>
  <c r="O7" i="4"/>
  <c r="C8" i="4"/>
  <c r="E8" i="4"/>
  <c r="G8" i="4"/>
  <c r="I8" i="4"/>
  <c r="M8" i="4"/>
  <c r="O8" i="4"/>
  <c r="C9" i="4"/>
  <c r="E9" i="4"/>
  <c r="G9" i="4"/>
  <c r="I9" i="4"/>
  <c r="M9" i="4"/>
  <c r="O9" i="4"/>
  <c r="C10" i="4"/>
  <c r="E10" i="4"/>
  <c r="G10" i="4"/>
  <c r="I10" i="4"/>
  <c r="M10" i="4"/>
  <c r="O10" i="4"/>
  <c r="C11" i="4"/>
  <c r="E11" i="4"/>
  <c r="G11" i="4"/>
  <c r="I11" i="4"/>
  <c r="M11" i="4"/>
  <c r="O11" i="4"/>
  <c r="C12" i="4"/>
  <c r="E12" i="4"/>
  <c r="G12" i="4"/>
  <c r="I12" i="4"/>
  <c r="M12" i="4"/>
  <c r="O12" i="4"/>
  <c r="C13" i="4"/>
  <c r="E13" i="4"/>
  <c r="G13" i="4"/>
  <c r="I13" i="4"/>
  <c r="M13" i="4"/>
  <c r="O13" i="4"/>
  <c r="C14" i="4"/>
  <c r="E14" i="4"/>
  <c r="G14" i="4"/>
  <c r="I14" i="4"/>
  <c r="M14" i="4"/>
  <c r="O14" i="4"/>
  <c r="C15" i="4"/>
  <c r="E15" i="4"/>
  <c r="G15" i="4"/>
  <c r="I15" i="4"/>
  <c r="M15" i="4"/>
  <c r="O15" i="4"/>
  <c r="C16" i="4"/>
  <c r="E16" i="4"/>
  <c r="G16" i="4"/>
  <c r="I16" i="4"/>
  <c r="M16" i="4"/>
  <c r="O16" i="4"/>
  <c r="C17" i="4"/>
  <c r="E17" i="4"/>
  <c r="G17" i="4"/>
  <c r="I17" i="4"/>
  <c r="M17" i="4"/>
  <c r="O17" i="4"/>
  <c r="C18" i="4"/>
  <c r="E18" i="4"/>
  <c r="G18" i="4"/>
  <c r="I18" i="4"/>
  <c r="M18" i="4"/>
  <c r="O18" i="4"/>
  <c r="C19" i="4"/>
  <c r="E19" i="4"/>
  <c r="G19" i="4"/>
  <c r="I19" i="4"/>
  <c r="M19" i="4"/>
  <c r="O19" i="4"/>
  <c r="C20" i="4"/>
  <c r="E20" i="4"/>
  <c r="G20" i="4"/>
  <c r="I20" i="4"/>
  <c r="M20" i="4"/>
  <c r="O20" i="4"/>
  <c r="C21" i="4"/>
  <c r="E21" i="4"/>
  <c r="G21" i="4"/>
  <c r="I21" i="4"/>
  <c r="M21" i="4"/>
  <c r="O21" i="4"/>
  <c r="C22" i="4"/>
  <c r="E22" i="4"/>
  <c r="G22" i="4"/>
  <c r="I22" i="4"/>
  <c r="M22" i="4"/>
  <c r="O22" i="4"/>
  <c r="C23" i="4"/>
  <c r="E23" i="4"/>
  <c r="G23" i="4"/>
  <c r="I23" i="4"/>
  <c r="M23" i="4"/>
  <c r="O23" i="4"/>
  <c r="C24" i="4"/>
  <c r="E24" i="4"/>
  <c r="G24" i="4"/>
  <c r="I24" i="4"/>
  <c r="M24" i="4"/>
  <c r="O24" i="4"/>
  <c r="C25" i="4"/>
  <c r="E25" i="4"/>
  <c r="G25" i="4"/>
  <c r="I25" i="4"/>
  <c r="M25" i="4"/>
  <c r="N25" i="4"/>
  <c r="O25" i="4"/>
  <c r="C26" i="4"/>
  <c r="D26" i="4"/>
  <c r="E26" i="4"/>
  <c r="F26" i="4"/>
  <c r="G26" i="4"/>
  <c r="H26" i="4"/>
  <c r="I26" i="4"/>
  <c r="J26" i="4"/>
  <c r="K26" i="4"/>
  <c r="M26" i="4"/>
  <c r="N26" i="4"/>
  <c r="O26" i="4"/>
  <c r="C27" i="4"/>
  <c r="D27" i="4"/>
  <c r="E27" i="4"/>
  <c r="F27" i="4"/>
  <c r="G27" i="4"/>
  <c r="H27" i="4"/>
  <c r="I27" i="4"/>
  <c r="J27" i="4"/>
  <c r="K27" i="4"/>
  <c r="M27" i="4"/>
  <c r="N27" i="4"/>
  <c r="O27" i="4"/>
  <c r="P60" i="1"/>
  <c r="N60" i="1"/>
  <c r="L60" i="1"/>
  <c r="J60" i="1"/>
  <c r="H60" i="1"/>
  <c r="F60" i="1"/>
  <c r="D60" i="1"/>
  <c r="B60" i="1"/>
  <c r="P58" i="1"/>
  <c r="N58" i="1"/>
  <c r="L58" i="1"/>
  <c r="J58" i="1"/>
  <c r="H58" i="1"/>
  <c r="F58" i="1"/>
  <c r="D58" i="1"/>
  <c r="B58" i="1"/>
  <c r="G57" i="1"/>
  <c r="E57" i="1"/>
  <c r="C57" i="1"/>
  <c r="N56" i="1"/>
  <c r="L56" i="1"/>
  <c r="J56" i="1"/>
  <c r="H56" i="1"/>
  <c r="F56" i="1"/>
  <c r="D56" i="1"/>
  <c r="B56" i="1"/>
  <c r="O55" i="1"/>
  <c r="M55" i="1"/>
  <c r="K55" i="1"/>
  <c r="I55" i="1"/>
  <c r="G55" i="1"/>
  <c r="E55" i="1"/>
  <c r="C55" i="1"/>
  <c r="P54" i="1"/>
  <c r="N54" i="1"/>
  <c r="L54" i="1"/>
  <c r="J54" i="1"/>
  <c r="H54" i="1"/>
  <c r="F54" i="1"/>
  <c r="D54" i="1"/>
  <c r="B54" i="1"/>
  <c r="O53" i="1"/>
  <c r="M53" i="1"/>
  <c r="K53" i="1"/>
  <c r="I53" i="1"/>
  <c r="G53" i="1"/>
  <c r="E53" i="1"/>
  <c r="C53" i="1"/>
  <c r="P52" i="1"/>
  <c r="N52" i="1"/>
  <c r="L52" i="1"/>
  <c r="J52" i="1"/>
  <c r="H52" i="1"/>
  <c r="F52" i="1"/>
  <c r="D52" i="1"/>
  <c r="B52" i="1"/>
  <c r="O51" i="1"/>
  <c r="M51" i="1"/>
  <c r="K51" i="1"/>
  <c r="I51" i="1"/>
  <c r="G51" i="1"/>
  <c r="E51" i="1"/>
  <c r="C51" i="1"/>
  <c r="P50" i="1"/>
  <c r="N50" i="1"/>
  <c r="L50" i="1"/>
  <c r="J50" i="1"/>
  <c r="H50" i="1"/>
  <c r="F50" i="1"/>
  <c r="D50" i="1"/>
  <c r="B50" i="1"/>
  <c r="O49" i="1"/>
  <c r="M49" i="1"/>
  <c r="K49" i="1"/>
  <c r="I49" i="1"/>
  <c r="G49" i="1"/>
  <c r="E49" i="1"/>
  <c r="C49" i="1"/>
  <c r="O48" i="1"/>
  <c r="M48" i="1"/>
  <c r="K48" i="1"/>
  <c r="I48" i="1"/>
  <c r="G48" i="1"/>
  <c r="E48" i="1"/>
  <c r="C48" i="1"/>
  <c r="O47" i="1"/>
  <c r="M47" i="1"/>
  <c r="K47" i="1"/>
  <c r="I47" i="1"/>
  <c r="G47" i="1"/>
  <c r="E47" i="1"/>
  <c r="C47" i="1"/>
  <c r="O46" i="1"/>
  <c r="M46" i="1"/>
  <c r="K46" i="1"/>
  <c r="I46" i="1"/>
  <c r="G46" i="1"/>
  <c r="E46" i="1"/>
  <c r="C46" i="1"/>
  <c r="O45" i="1"/>
  <c r="M45" i="1"/>
  <c r="K45" i="1"/>
  <c r="I45" i="1"/>
  <c r="G45" i="1"/>
  <c r="E45" i="1"/>
  <c r="C45" i="1"/>
  <c r="O44" i="1"/>
  <c r="M44" i="1"/>
  <c r="K44" i="1"/>
  <c r="I44" i="1"/>
  <c r="G44" i="1"/>
  <c r="E44" i="1"/>
  <c r="C44" i="1"/>
  <c r="O43" i="1"/>
  <c r="M43" i="1"/>
  <c r="K43" i="1"/>
  <c r="I43" i="1"/>
  <c r="G43" i="1"/>
  <c r="E43" i="1"/>
  <c r="C43" i="1"/>
  <c r="O42" i="1"/>
  <c r="M42" i="1"/>
  <c r="K42" i="1"/>
  <c r="I42" i="1"/>
  <c r="G42" i="1"/>
  <c r="E42" i="1"/>
  <c r="C42" i="1"/>
  <c r="O41" i="1"/>
  <c r="M41" i="1"/>
  <c r="K41" i="1"/>
  <c r="I41" i="1"/>
  <c r="G41" i="1"/>
  <c r="E41" i="1"/>
  <c r="C41" i="1"/>
  <c r="O40" i="1"/>
  <c r="M40" i="1"/>
  <c r="K40" i="1"/>
  <c r="I40" i="1"/>
  <c r="G40" i="1"/>
  <c r="E40" i="1"/>
  <c r="C40" i="1"/>
  <c r="O39" i="1"/>
  <c r="M39" i="1"/>
  <c r="K39" i="1"/>
  <c r="I39" i="1"/>
  <c r="G39" i="1"/>
  <c r="E39" i="1"/>
  <c r="C39" i="1"/>
  <c r="O38" i="1"/>
  <c r="M38" i="1"/>
  <c r="K38" i="1"/>
  <c r="I38" i="1"/>
  <c r="G38" i="1"/>
  <c r="E38" i="1"/>
  <c r="C38" i="1"/>
  <c r="O37" i="1"/>
  <c r="M37" i="1"/>
  <c r="K37" i="1"/>
  <c r="I37" i="1"/>
  <c r="G37" i="1"/>
  <c r="E37" i="1"/>
  <c r="C37" i="1"/>
  <c r="O36" i="1"/>
  <c r="M36" i="1"/>
  <c r="K36" i="1"/>
  <c r="I36" i="1"/>
  <c r="G36" i="1"/>
  <c r="E36" i="1"/>
  <c r="C36" i="1"/>
  <c r="O35" i="1"/>
  <c r="M35" i="1"/>
  <c r="K35" i="1"/>
  <c r="I35" i="1"/>
  <c r="G35" i="1"/>
  <c r="E35" i="1"/>
  <c r="C35" i="1"/>
  <c r="O34" i="1"/>
  <c r="M34" i="1"/>
  <c r="K34" i="1"/>
  <c r="I34" i="1"/>
  <c r="G34" i="1"/>
  <c r="E34" i="1"/>
  <c r="C34" i="1"/>
  <c r="O33" i="1"/>
  <c r="M33" i="1"/>
  <c r="K33" i="1"/>
  <c r="I33" i="1"/>
  <c r="G33" i="1"/>
  <c r="E33" i="1"/>
  <c r="C33" i="1"/>
  <c r="P59" i="1"/>
  <c r="N59" i="1"/>
  <c r="L59" i="1"/>
  <c r="J59" i="1"/>
  <c r="H59" i="1"/>
  <c r="F59" i="1"/>
  <c r="D59" i="1"/>
  <c r="B59" i="1"/>
  <c r="P57" i="1"/>
  <c r="N57" i="1"/>
  <c r="L57" i="1"/>
  <c r="J57" i="1"/>
  <c r="H57" i="1"/>
  <c r="D57" i="1"/>
  <c r="O56" i="1"/>
  <c r="M56" i="1"/>
  <c r="K56" i="1"/>
  <c r="I56" i="1"/>
  <c r="G56" i="1"/>
  <c r="E56" i="1"/>
  <c r="C56" i="1"/>
  <c r="P55" i="1"/>
  <c r="N55" i="1"/>
  <c r="L55" i="1"/>
  <c r="J55" i="1"/>
  <c r="H55" i="1"/>
  <c r="F55" i="1"/>
  <c r="D55" i="1"/>
  <c r="B55" i="1"/>
  <c r="O54" i="1"/>
  <c r="M54" i="1"/>
  <c r="K54" i="1"/>
  <c r="I54" i="1"/>
  <c r="G54" i="1"/>
  <c r="E54" i="1"/>
  <c r="C54" i="1"/>
  <c r="P53" i="1"/>
  <c r="N53" i="1"/>
  <c r="L53" i="1"/>
  <c r="J53" i="1"/>
  <c r="H53" i="1"/>
  <c r="F53" i="1"/>
  <c r="D53" i="1"/>
  <c r="B53" i="1"/>
  <c r="O52" i="1"/>
  <c r="M52" i="1"/>
  <c r="K52" i="1"/>
  <c r="I52" i="1"/>
  <c r="G52" i="1"/>
  <c r="E52" i="1"/>
  <c r="C52" i="1"/>
  <c r="P51" i="1"/>
  <c r="N51" i="1"/>
  <c r="L51" i="1"/>
  <c r="J51" i="1"/>
  <c r="H51" i="1"/>
  <c r="F51" i="1"/>
  <c r="D51" i="1"/>
  <c r="B51" i="1"/>
  <c r="O50" i="1"/>
  <c r="M50" i="1"/>
  <c r="K50" i="1"/>
  <c r="I50" i="1"/>
  <c r="G50" i="1"/>
  <c r="E50" i="1"/>
  <c r="C50" i="1"/>
  <c r="P49" i="1"/>
  <c r="N49" i="1"/>
  <c r="L49" i="1"/>
  <c r="J49" i="1"/>
  <c r="H49" i="1"/>
  <c r="F49" i="1"/>
  <c r="D49" i="1"/>
  <c r="B49" i="1"/>
  <c r="P48" i="1"/>
  <c r="N48" i="1"/>
  <c r="L48" i="1"/>
  <c r="J48" i="1"/>
  <c r="H48" i="1"/>
  <c r="F48" i="1"/>
  <c r="D48" i="1"/>
  <c r="B48" i="1"/>
  <c r="P47" i="1"/>
  <c r="N47" i="1"/>
  <c r="L47" i="1"/>
  <c r="J47" i="1"/>
  <c r="H47" i="1"/>
  <c r="F47" i="1"/>
  <c r="D47" i="1"/>
  <c r="B47" i="1"/>
  <c r="P46" i="1"/>
  <c r="N46" i="1"/>
  <c r="L46" i="1"/>
  <c r="J46" i="1"/>
  <c r="H46" i="1"/>
  <c r="F46" i="1"/>
  <c r="D46" i="1"/>
  <c r="B46" i="1"/>
  <c r="P45" i="1"/>
  <c r="N45" i="1"/>
  <c r="L45" i="1"/>
  <c r="J45" i="1"/>
  <c r="H45" i="1"/>
  <c r="F45" i="1"/>
  <c r="D45" i="1"/>
  <c r="B45" i="1"/>
  <c r="P44" i="1"/>
  <c r="N44" i="1"/>
  <c r="L44" i="1"/>
  <c r="J44" i="1"/>
  <c r="H44" i="1"/>
  <c r="F44" i="1"/>
  <c r="D44" i="1"/>
  <c r="B44" i="1"/>
  <c r="P43" i="1"/>
  <c r="N43" i="1"/>
  <c r="L43" i="1"/>
  <c r="J43" i="1"/>
  <c r="H43" i="1"/>
  <c r="F43" i="1"/>
  <c r="D43" i="1"/>
  <c r="B43" i="1"/>
  <c r="P42" i="1"/>
  <c r="N42" i="1"/>
  <c r="L42" i="1"/>
  <c r="J42" i="1"/>
  <c r="H42" i="1"/>
  <c r="F42" i="1"/>
  <c r="D42" i="1"/>
  <c r="B42" i="1"/>
  <c r="P41" i="1"/>
  <c r="N41" i="1"/>
  <c r="L41" i="1"/>
  <c r="J41" i="1"/>
  <c r="H41" i="1"/>
  <c r="F41" i="1"/>
  <c r="D41" i="1"/>
  <c r="B41" i="1"/>
  <c r="P40" i="1"/>
  <c r="N40" i="1"/>
  <c r="L40" i="1"/>
  <c r="J40" i="1"/>
  <c r="H40" i="1"/>
  <c r="F40" i="1"/>
  <c r="D40" i="1"/>
  <c r="B40" i="1"/>
  <c r="P39" i="1"/>
  <c r="N39" i="1"/>
  <c r="L39" i="1"/>
  <c r="J39" i="1"/>
  <c r="H39" i="1"/>
  <c r="F39" i="1"/>
  <c r="D39" i="1"/>
  <c r="B39" i="1"/>
  <c r="P38" i="1"/>
  <c r="N38" i="1"/>
  <c r="L38" i="1"/>
  <c r="J38" i="1"/>
  <c r="H38" i="1"/>
  <c r="F38" i="1"/>
  <c r="D38" i="1"/>
  <c r="B38" i="1"/>
  <c r="P37" i="1"/>
  <c r="N37" i="1"/>
  <c r="L37" i="1"/>
  <c r="J37" i="1"/>
  <c r="H37" i="1"/>
  <c r="F37" i="1"/>
  <c r="D37" i="1"/>
  <c r="B37" i="1"/>
  <c r="P36" i="1"/>
  <c r="N36" i="1"/>
  <c r="L36" i="1"/>
  <c r="J36" i="1"/>
  <c r="H36" i="1"/>
  <c r="F36" i="1"/>
  <c r="D36" i="1"/>
  <c r="B36" i="1"/>
  <c r="P35" i="1"/>
  <c r="N35" i="1"/>
  <c r="L35" i="1"/>
  <c r="J35" i="1"/>
  <c r="H35" i="1"/>
  <c r="F35" i="1"/>
  <c r="D35" i="1"/>
  <c r="B35" i="1"/>
  <c r="P34" i="1"/>
  <c r="N34" i="1"/>
  <c r="L34" i="1"/>
  <c r="J34" i="1"/>
  <c r="H34" i="1"/>
  <c r="F34" i="1"/>
  <c r="D34" i="1"/>
  <c r="B34" i="1"/>
  <c r="P33" i="1"/>
  <c r="N33" i="1"/>
  <c r="L33" i="1"/>
  <c r="J33" i="1"/>
  <c r="H33" i="1"/>
  <c r="F33" i="1"/>
  <c r="D33" i="1"/>
  <c r="B33" i="1"/>
  <c r="C11" i="2"/>
  <c r="C11" i="1"/>
  <c r="D6" i="4"/>
  <c r="E11" i="2"/>
  <c r="E11" i="1"/>
  <c r="F6" i="4"/>
  <c r="G11" i="2"/>
  <c r="G11" i="1"/>
  <c r="H6" i="4"/>
  <c r="I11" i="2"/>
  <c r="I11" i="1"/>
  <c r="J6" i="4"/>
  <c r="K11" i="2"/>
  <c r="K11" i="1"/>
  <c r="K6" i="4"/>
  <c r="M11" i="2"/>
  <c r="M11" i="1"/>
  <c r="N6" i="4"/>
  <c r="O11" i="2"/>
  <c r="O11" i="1"/>
  <c r="C12" i="2"/>
  <c r="C12" i="1"/>
  <c r="D7" i="4"/>
  <c r="E12" i="2"/>
  <c r="E12" i="1"/>
  <c r="F7" i="4"/>
  <c r="G12" i="2"/>
  <c r="G12" i="1"/>
  <c r="H7" i="4"/>
  <c r="I12" i="2"/>
  <c r="I12" i="1"/>
  <c r="J7" i="4"/>
  <c r="K12" i="2"/>
  <c r="K12" i="1"/>
  <c r="K7" i="4"/>
  <c r="M12" i="2"/>
  <c r="M12" i="1"/>
  <c r="N7" i="4"/>
  <c r="O12" i="2"/>
  <c r="O12" i="1"/>
  <c r="C13" i="2"/>
  <c r="C13" i="1"/>
  <c r="D8" i="4"/>
  <c r="E13" i="2"/>
  <c r="E13" i="1"/>
  <c r="F8" i="4"/>
  <c r="G13" i="2"/>
  <c r="G13" i="1"/>
  <c r="H8" i="4"/>
  <c r="I13" i="2"/>
  <c r="I13" i="1"/>
  <c r="J8" i="4"/>
  <c r="K13" i="2"/>
  <c r="K13" i="1"/>
  <c r="K8" i="4"/>
  <c r="M13" i="2"/>
  <c r="M13" i="1"/>
  <c r="N8" i="4"/>
  <c r="O13" i="2"/>
  <c r="O13" i="1"/>
  <c r="C14" i="2"/>
  <c r="C14" i="1"/>
  <c r="D9" i="4"/>
  <c r="E14" i="2"/>
  <c r="E14" i="1"/>
  <c r="F9" i="4"/>
  <c r="G14" i="2"/>
  <c r="G14" i="1"/>
  <c r="H9" i="4"/>
  <c r="I14" i="2"/>
  <c r="I14" i="1"/>
  <c r="J9" i="4"/>
  <c r="K14" i="2"/>
  <c r="K14" i="1"/>
  <c r="K9" i="4"/>
  <c r="M14" i="2"/>
  <c r="M14" i="1"/>
  <c r="N9" i="4"/>
  <c r="O14" i="2"/>
  <c r="O14" i="1"/>
  <c r="C15" i="2"/>
  <c r="C15" i="1"/>
  <c r="D10" i="4"/>
  <c r="E15" i="2"/>
  <c r="E15" i="1"/>
  <c r="F10" i="4"/>
  <c r="G15" i="2"/>
  <c r="G15" i="1"/>
  <c r="H10" i="4"/>
  <c r="I15" i="2"/>
  <c r="I15" i="1"/>
  <c r="J10" i="4"/>
  <c r="K15" i="2"/>
  <c r="K15" i="1"/>
  <c r="K10" i="4"/>
  <c r="M15" i="2"/>
  <c r="M15" i="1"/>
  <c r="N10" i="4"/>
  <c r="O15" i="2"/>
  <c r="O15" i="1"/>
  <c r="C16" i="2"/>
  <c r="C16" i="1"/>
  <c r="D11" i="4"/>
  <c r="E16" i="2"/>
  <c r="E16" i="1"/>
  <c r="F11" i="4"/>
  <c r="G16" i="2"/>
  <c r="G16" i="1"/>
  <c r="H11" i="4"/>
  <c r="I16" i="2"/>
  <c r="I16" i="1"/>
  <c r="J11" i="4"/>
  <c r="K16" i="2"/>
  <c r="K16" i="1"/>
  <c r="K11" i="4"/>
  <c r="M16" i="2"/>
  <c r="M16" i="1"/>
  <c r="N11" i="4"/>
  <c r="O16" i="2"/>
  <c r="O16" i="1"/>
  <c r="C17" i="2"/>
  <c r="C17" i="1"/>
  <c r="D12" i="4"/>
  <c r="E17" i="2"/>
  <c r="E17" i="1"/>
  <c r="F12" i="4"/>
  <c r="G17" i="2"/>
  <c r="G17" i="1"/>
  <c r="H12" i="4"/>
  <c r="I17" i="2"/>
  <c r="I17" i="1"/>
  <c r="J12" i="4"/>
  <c r="K17" i="2"/>
  <c r="K17" i="1"/>
  <c r="K12" i="4"/>
  <c r="M17" i="2"/>
  <c r="M17" i="1"/>
  <c r="N12" i="4"/>
  <c r="O17" i="2"/>
  <c r="O17" i="1"/>
  <c r="C18" i="2"/>
  <c r="C18" i="1"/>
  <c r="D13" i="4"/>
  <c r="E18" i="2"/>
  <c r="E18" i="1"/>
  <c r="F13" i="4"/>
  <c r="G18" i="2"/>
  <c r="G18" i="1"/>
  <c r="H13" i="4"/>
  <c r="I18" i="2"/>
  <c r="I18" i="1"/>
  <c r="J13" i="4"/>
  <c r="K18" i="2"/>
  <c r="K18" i="1"/>
  <c r="K13" i="4"/>
  <c r="M18" i="2"/>
  <c r="M18" i="1"/>
  <c r="N13" i="4"/>
  <c r="O18" i="2"/>
  <c r="O18" i="1"/>
  <c r="C19" i="2"/>
  <c r="C19" i="1"/>
  <c r="D14" i="4"/>
  <c r="E19" i="2"/>
  <c r="E19" i="1"/>
  <c r="F14" i="4"/>
  <c r="G19" i="2"/>
  <c r="G19" i="1"/>
  <c r="H14" i="4"/>
  <c r="I19" i="2"/>
  <c r="I19" i="1"/>
  <c r="J14" i="4"/>
  <c r="K19" i="2"/>
  <c r="K19" i="1"/>
  <c r="K14" i="4"/>
  <c r="M19" i="2"/>
  <c r="M19" i="1"/>
  <c r="N14" i="4"/>
  <c r="O19" i="2"/>
  <c r="O19" i="1"/>
  <c r="C20" i="2"/>
  <c r="C20" i="1"/>
  <c r="D15" i="4"/>
  <c r="E20" i="2"/>
  <c r="E20" i="1"/>
  <c r="F15" i="4"/>
  <c r="G20" i="2"/>
  <c r="G20" i="1"/>
  <c r="H15" i="4"/>
  <c r="I20" i="2"/>
  <c r="I20" i="1"/>
  <c r="J15" i="4"/>
  <c r="K20" i="2"/>
  <c r="K20" i="1"/>
  <c r="K15" i="4"/>
  <c r="M20" i="2"/>
  <c r="M20" i="1"/>
  <c r="N15" i="4"/>
  <c r="O20" i="2"/>
  <c r="O20" i="1"/>
  <c r="C21" i="2"/>
  <c r="C21" i="1"/>
  <c r="D16" i="4"/>
  <c r="E21" i="2"/>
  <c r="E21" i="1"/>
  <c r="F16" i="4"/>
  <c r="G21" i="2"/>
  <c r="G21" i="1"/>
  <c r="H16" i="4"/>
  <c r="I21" i="2"/>
  <c r="I21" i="1"/>
  <c r="J16" i="4"/>
  <c r="K21" i="2"/>
  <c r="K21" i="1"/>
  <c r="K16" i="4"/>
  <c r="M21" i="2"/>
  <c r="M21" i="1"/>
  <c r="N16" i="4"/>
  <c r="O21" i="2"/>
  <c r="O21" i="1"/>
  <c r="C22" i="2"/>
  <c r="C22" i="1"/>
  <c r="D17" i="4"/>
  <c r="E22" i="2"/>
  <c r="E22" i="1"/>
  <c r="F17" i="4"/>
  <c r="G22" i="2"/>
  <c r="G22" i="1"/>
  <c r="H17" i="4"/>
  <c r="I22" i="2"/>
  <c r="I22" i="1"/>
  <c r="J17" i="4"/>
  <c r="K22" i="2"/>
  <c r="K22" i="1"/>
  <c r="K17" i="4"/>
  <c r="M22" i="2"/>
  <c r="M22" i="1"/>
  <c r="N17" i="4"/>
  <c r="O22" i="2"/>
  <c r="O22" i="1"/>
  <c r="C23" i="2"/>
  <c r="C23" i="1"/>
  <c r="D18" i="4"/>
  <c r="E23" i="2"/>
  <c r="E23" i="1"/>
  <c r="F18" i="4"/>
  <c r="G23" i="2"/>
  <c r="G23" i="1"/>
  <c r="H18" i="4"/>
  <c r="I23" i="2"/>
  <c r="I23" i="1"/>
  <c r="J18" i="4"/>
  <c r="K23" i="2"/>
  <c r="K23" i="1"/>
  <c r="K18" i="4"/>
  <c r="M23" i="2"/>
  <c r="M23" i="1"/>
  <c r="N18" i="4"/>
  <c r="O23" i="2"/>
  <c r="O23" i="1"/>
  <c r="C24" i="2"/>
  <c r="C24" i="1"/>
  <c r="D19" i="4"/>
  <c r="E24" i="2"/>
  <c r="E24" i="1"/>
  <c r="F19" i="4"/>
  <c r="G24" i="2"/>
  <c r="G24" i="1"/>
  <c r="H19" i="4"/>
  <c r="I24" i="2"/>
  <c r="I24" i="1"/>
  <c r="J19" i="4"/>
  <c r="K24" i="2"/>
  <c r="K24" i="1"/>
  <c r="K19" i="4"/>
  <c r="M24" i="2"/>
  <c r="M24" i="1"/>
  <c r="N19" i="4"/>
  <c r="O24" i="2"/>
  <c r="O24" i="1"/>
  <c r="C25" i="2"/>
  <c r="C25" i="1"/>
  <c r="D20" i="4"/>
  <c r="E25" i="2"/>
  <c r="E25" i="1"/>
  <c r="F20" i="4"/>
  <c r="G25" i="2"/>
  <c r="G25" i="1"/>
  <c r="H20" i="4"/>
  <c r="I25" i="2"/>
  <c r="I25" i="1"/>
  <c r="J20" i="4"/>
  <c r="K25" i="2"/>
  <c r="K25" i="1"/>
  <c r="K20" i="4"/>
  <c r="M25" i="2"/>
  <c r="M25" i="1"/>
  <c r="N20" i="4"/>
  <c r="O25" i="2"/>
  <c r="O25" i="1"/>
  <c r="C26" i="2"/>
  <c r="C26" i="1"/>
  <c r="D21" i="4"/>
  <c r="E26" i="2"/>
  <c r="E26" i="1"/>
  <c r="F21" i="4"/>
  <c r="G26" i="2"/>
  <c r="G26" i="1"/>
  <c r="H21" i="4"/>
  <c r="I26" i="2"/>
  <c r="I26" i="1"/>
  <c r="J21" i="4"/>
  <c r="K26" i="2"/>
  <c r="K26" i="1"/>
  <c r="K21" i="4"/>
  <c r="M26" i="2"/>
  <c r="M26" i="1"/>
  <c r="N21" i="4"/>
  <c r="O26" i="2"/>
  <c r="O26" i="1"/>
  <c r="C27" i="2"/>
  <c r="C27" i="1"/>
  <c r="D22" i="4"/>
  <c r="E27" i="2"/>
  <c r="E27" i="1"/>
  <c r="F22" i="4"/>
  <c r="G27" i="2"/>
  <c r="G27" i="1"/>
  <c r="H22" i="4"/>
  <c r="I27" i="2"/>
  <c r="I27" i="1"/>
  <c r="J22" i="4"/>
  <c r="K27" i="2"/>
  <c r="K27" i="1"/>
  <c r="K22" i="4"/>
  <c r="M27" i="2"/>
  <c r="M27" i="1"/>
  <c r="N22" i="4"/>
  <c r="O27" i="2"/>
  <c r="O27" i="1"/>
  <c r="C28" i="2"/>
  <c r="C28" i="1"/>
  <c r="D23" i="4"/>
  <c r="E28" i="2"/>
  <c r="E28" i="1"/>
  <c r="F23" i="4"/>
  <c r="G28" i="2"/>
  <c r="G28" i="1"/>
  <c r="H23" i="4"/>
  <c r="I28" i="2"/>
  <c r="I28" i="1"/>
  <c r="J23" i="4"/>
  <c r="K28" i="2"/>
  <c r="K28" i="1"/>
  <c r="K23" i="4"/>
  <c r="M28" i="2"/>
  <c r="M28" i="1"/>
  <c r="N23" i="4"/>
  <c r="O28" i="2"/>
  <c r="O28" i="1"/>
  <c r="C29" i="2"/>
  <c r="C29" i="1"/>
  <c r="D24" i="4"/>
  <c r="E29" i="2"/>
  <c r="E29" i="1"/>
  <c r="F24" i="4"/>
  <c r="G29" i="2"/>
  <c r="G29" i="1"/>
  <c r="H24" i="4"/>
  <c r="I29" i="2"/>
  <c r="I29" i="1"/>
  <c r="J24" i="4"/>
  <c r="K29" i="2"/>
  <c r="K29" i="1"/>
  <c r="K24" i="4"/>
  <c r="M29" i="2"/>
  <c r="M29" i="1"/>
  <c r="N24" i="4"/>
  <c r="O29" i="2"/>
  <c r="O29" i="1"/>
  <c r="C30" i="2"/>
  <c r="C30" i="1"/>
  <c r="D25" i="4"/>
  <c r="E30" i="2"/>
  <c r="E30" i="1"/>
  <c r="F25" i="4"/>
  <c r="G30" i="2"/>
  <c r="G30" i="1"/>
  <c r="H25" i="4"/>
  <c r="I30" i="2"/>
  <c r="I30" i="1"/>
  <c r="J25" i="4"/>
  <c r="K30" i="2"/>
  <c r="K30" i="1"/>
  <c r="K25" i="4"/>
</calcChain>
</file>

<file path=xl/sharedStrings.xml><?xml version="1.0" encoding="utf-8"?>
<sst xmlns="http://schemas.openxmlformats.org/spreadsheetml/2006/main" count="460" uniqueCount="98">
  <si>
    <t>Core:</t>
  </si>
  <si>
    <t>Date of Run:</t>
  </si>
  <si>
    <t>Method:</t>
  </si>
  <si>
    <t>Sequence:</t>
  </si>
  <si>
    <t>Ext. Solvent:</t>
  </si>
  <si>
    <t>Inj Amt:</t>
  </si>
  <si>
    <t>IS Area:</t>
  </si>
  <si>
    <t>Standard rf Values</t>
  </si>
  <si>
    <t>fuco</t>
  </si>
  <si>
    <t>myxo</t>
  </si>
  <si>
    <t>diato</t>
  </si>
  <si>
    <t>allo</t>
  </si>
  <si>
    <t>canth</t>
  </si>
  <si>
    <t>chl-b</t>
  </si>
  <si>
    <t>chl-a</t>
  </si>
  <si>
    <t>pheo-b</t>
  </si>
  <si>
    <t>pheo-a</t>
  </si>
  <si>
    <t>B-car</t>
  </si>
  <si>
    <t>IS</t>
  </si>
  <si>
    <t>NORMALIZED TO INTERNAL STANDARD</t>
  </si>
  <si>
    <t>RAW DATA</t>
  </si>
  <si>
    <t>pig#1</t>
  </si>
  <si>
    <t>date</t>
  </si>
  <si>
    <t>zea-lut</t>
  </si>
  <si>
    <t>ech</t>
  </si>
  <si>
    <t>aphani</t>
  </si>
  <si>
    <t>LM-07rd</t>
  </si>
  <si>
    <t>Other II</t>
  </si>
  <si>
    <t>Other III</t>
  </si>
  <si>
    <t>TI1Aa</t>
  </si>
  <si>
    <t>pheophor</t>
    <phoneticPr fontId="3" type="noConversion"/>
  </si>
  <si>
    <t>sample</t>
    <phoneticPr fontId="3" type="noConversion"/>
  </si>
  <si>
    <t>samples</t>
    <phoneticPr fontId="3" type="noConversion"/>
  </si>
  <si>
    <t>weight</t>
    <phoneticPr fontId="3" type="noConversion"/>
  </si>
  <si>
    <t>calculation</t>
    <phoneticPr fontId="3" type="noConversion"/>
  </si>
  <si>
    <t>pheophorbide</t>
    <phoneticPr fontId="3" type="noConversion"/>
  </si>
  <si>
    <t>cyano-1</t>
    <phoneticPr fontId="3" type="noConversion"/>
  </si>
  <si>
    <t>Peri</t>
  </si>
  <si>
    <t>Diadino</t>
  </si>
  <si>
    <t>ButaFuco</t>
  </si>
  <si>
    <t>HexaFuco</t>
  </si>
  <si>
    <t>chl-a iso</t>
  </si>
  <si>
    <t>chlph-a</t>
  </si>
  <si>
    <t>Fucozanthin</t>
  </si>
  <si>
    <t>Peridinon</t>
  </si>
  <si>
    <t>Hexofucoxanthin</t>
  </si>
  <si>
    <t>Diadinozanthin</t>
  </si>
  <si>
    <t>Lutien</t>
  </si>
  <si>
    <t>Butofucozanthin</t>
  </si>
  <si>
    <t>chlorophyll-a</t>
  </si>
  <si>
    <t>chlorophyll-b</t>
  </si>
  <si>
    <t>chlorophyllide-a</t>
  </si>
  <si>
    <t>pheophytin-a</t>
  </si>
  <si>
    <t>Beta-carotene</t>
  </si>
  <si>
    <t>Pigment</t>
  </si>
  <si>
    <t>Molecular Wt</t>
  </si>
  <si>
    <t>Sample Number</t>
  </si>
  <si>
    <t>Sample ID</t>
  </si>
  <si>
    <t>P1 Surf</t>
  </si>
  <si>
    <t>P3 Surf</t>
  </si>
  <si>
    <t>P5 Surf</t>
  </si>
  <si>
    <t>P7 Surf</t>
  </si>
  <si>
    <t>P8 62m</t>
  </si>
  <si>
    <t>P9 Surf</t>
  </si>
  <si>
    <t>C1 Surf</t>
  </si>
  <si>
    <t>C1 15m</t>
  </si>
  <si>
    <t>C3 Surf</t>
  </si>
  <si>
    <t>C3 28m</t>
  </si>
  <si>
    <t>C5 Surf</t>
  </si>
  <si>
    <t>C5 32m</t>
  </si>
  <si>
    <t>C7 Surf</t>
  </si>
  <si>
    <t>C9 Surf</t>
  </si>
  <si>
    <t>C9 50m</t>
  </si>
  <si>
    <t>A1 Surf</t>
  </si>
  <si>
    <t>A3 Surf</t>
  </si>
  <si>
    <t>A5 Surf</t>
  </si>
  <si>
    <t>A7 Surf (4L)</t>
  </si>
  <si>
    <t>A7 Surf (5L)</t>
  </si>
  <si>
    <t>A7 20m</t>
  </si>
  <si>
    <t>A9 Surf</t>
  </si>
  <si>
    <t>Diadinoxanthin</t>
  </si>
  <si>
    <t>Fucoxanthin</t>
  </si>
  <si>
    <t>Lutein</t>
  </si>
  <si>
    <t>Butofucoxanthin</t>
  </si>
  <si>
    <t>Beta carotene</t>
  </si>
  <si>
    <t>Peridinin</t>
  </si>
  <si>
    <t>Chl_a</t>
  </si>
  <si>
    <t>Chl_b</t>
  </si>
  <si>
    <t>Normalized</t>
  </si>
  <si>
    <t>Total chlorophyll a</t>
  </si>
  <si>
    <t>Hexo-fucoxanthin</t>
  </si>
  <si>
    <t>Zeaxanthin/lutein</t>
  </si>
  <si>
    <t>Buto-fucoxanthin</t>
  </si>
  <si>
    <t>fucolike</t>
  </si>
  <si>
    <t>Filter (liters)</t>
  </si>
  <si>
    <t>Values in micrograms per liter</t>
  </si>
  <si>
    <t>Sample number</t>
  </si>
  <si>
    <t>sample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</si>
</sst>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164" formatCode="m/d"/>
    <numFmt numFmtId="165" formatCode="0.000"/>
    <numFmt numFmtId="168" formatCode="0.00000"/>
    <numFmt numFmtId="169" formatCode="0.0000"/>
  </numFmts>
  <fonts count="7" x14ac:knownFonts="1">
    <font>
      <sz val="10"/>
      <name val="Verdana"/>
    </font>
    <font>
      <b/>
      <sz val="10"/>
      <name val="Verdana"/>
    </font>
    <font>
      <sz val="10"/>
      <name val="Verdana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5">
    <xf numFmtId="0" fontId="0" fillId="0" borderId="0" xfId="0"/>
    <xf numFmtId="0" fontId="0" fillId="2" borderId="1" xfId="0" applyFill="1" applyBorder="1"/>
    <xf numFmtId="14" fontId="0" fillId="2" borderId="1" xfId="0" applyNumberFormat="1" applyFill="1" applyBorder="1"/>
    <xf numFmtId="164" fontId="0" fillId="2" borderId="1" xfId="0" applyNumberFormat="1" applyFill="1" applyBorder="1"/>
    <xf numFmtId="0" fontId="0" fillId="0" borderId="0" xfId="0" applyAlignment="1">
      <alignment horizontal="center"/>
    </xf>
    <xf numFmtId="0" fontId="0" fillId="3" borderId="1" xfId="0" applyFill="1" applyBorder="1"/>
    <xf numFmtId="0" fontId="4" fillId="0" borderId="0" xfId="0" applyFont="1"/>
    <xf numFmtId="0" fontId="5" fillId="0" borderId="0" xfId="0" applyFont="1"/>
    <xf numFmtId="165" fontId="0" fillId="0" borderId="0" xfId="0" applyNumberFormat="1" applyAlignment="1">
      <alignment horizontal="center"/>
    </xf>
    <xf numFmtId="0" fontId="2" fillId="0" borderId="0" xfId="0" applyFont="1"/>
    <xf numFmtId="0" fontId="4" fillId="0" borderId="0" xfId="0" applyFont="1" applyFill="1"/>
    <xf numFmtId="0" fontId="0" fillId="0" borderId="0" xfId="0" applyFill="1"/>
    <xf numFmtId="0" fontId="0" fillId="0" borderId="0" xfId="0" applyFont="1"/>
    <xf numFmtId="0" fontId="2" fillId="0" borderId="0" xfId="0" applyFont="1" applyFill="1"/>
    <xf numFmtId="165" fontId="0" fillId="0" borderId="0" xfId="0" applyNumberFormat="1" applyFill="1" applyAlignment="1">
      <alignment horizontal="center"/>
    </xf>
    <xf numFmtId="0" fontId="0" fillId="0" borderId="0" xfId="0" applyFont="1" applyFill="1"/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 applyAlignment="1">
      <alignment horizontal="center"/>
    </xf>
    <xf numFmtId="168" fontId="0" fillId="0" borderId="0" xfId="0" applyNumberFormat="1"/>
    <xf numFmtId="168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9" fontId="0" fillId="0" borderId="0" xfId="0" applyNumberForma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workbookViewId="0">
      <selection activeCell="A11" sqref="A11"/>
    </sheetView>
  </sheetViews>
  <sheetFormatPr defaultColWidth="11" defaultRowHeight="12.75" x14ac:dyDescent="0.2"/>
  <sheetData>
    <row r="1" spans="1:16" x14ac:dyDescent="0.2">
      <c r="A1" t="s">
        <v>0</v>
      </c>
      <c r="B1" s="1" t="s">
        <v>29</v>
      </c>
      <c r="D1" s="16" t="s">
        <v>7</v>
      </c>
      <c r="E1" s="16"/>
      <c r="F1" s="16"/>
      <c r="G1" s="16"/>
    </row>
    <row r="2" spans="1:16" x14ac:dyDescent="0.2">
      <c r="A2" t="s">
        <v>1</v>
      </c>
      <c r="B2" s="2">
        <v>39933</v>
      </c>
      <c r="D2" t="s">
        <v>8</v>
      </c>
      <c r="E2" s="5">
        <v>1.449626562226682E-7</v>
      </c>
      <c r="F2" t="s">
        <v>12</v>
      </c>
      <c r="G2" s="5">
        <v>1.8040215281090228E-7</v>
      </c>
      <c r="H2" t="s">
        <v>25</v>
      </c>
      <c r="I2" s="5">
        <v>2.247804713406574E-7</v>
      </c>
    </row>
    <row r="3" spans="1:16" x14ac:dyDescent="0.2">
      <c r="A3" t="s">
        <v>2</v>
      </c>
      <c r="B3" s="1" t="s">
        <v>21</v>
      </c>
      <c r="D3" t="s">
        <v>9</v>
      </c>
      <c r="E3" s="5">
        <v>1.8093458876919886E-7</v>
      </c>
      <c r="F3" t="s">
        <v>13</v>
      </c>
      <c r="G3" s="5">
        <v>9.311571478004769E-7</v>
      </c>
      <c r="H3" t="s">
        <v>30</v>
      </c>
      <c r="I3" s="5">
        <v>9.0044409796834127E-7</v>
      </c>
    </row>
    <row r="4" spans="1:16" x14ac:dyDescent="0.2">
      <c r="A4" t="s">
        <v>3</v>
      </c>
      <c r="B4" s="1" t="s">
        <v>22</v>
      </c>
      <c r="D4" t="s">
        <v>10</v>
      </c>
      <c r="E4" s="5">
        <v>1.3000989060998928E-7</v>
      </c>
      <c r="F4" t="s">
        <v>14</v>
      </c>
      <c r="G4" s="5">
        <v>1.7519550883295485E-7</v>
      </c>
    </row>
    <row r="5" spans="1:16" x14ac:dyDescent="0.2">
      <c r="A5" t="s">
        <v>4</v>
      </c>
      <c r="B5" s="1">
        <v>2000</v>
      </c>
      <c r="D5" t="s">
        <v>11</v>
      </c>
      <c r="E5" s="5">
        <v>1.2062869940248206E-7</v>
      </c>
      <c r="F5" t="s">
        <v>15</v>
      </c>
      <c r="G5" s="5">
        <v>4.1457178842673527E-7</v>
      </c>
    </row>
    <row r="6" spans="1:16" x14ac:dyDescent="0.2">
      <c r="A6" t="s">
        <v>5</v>
      </c>
      <c r="B6" s="1">
        <v>75</v>
      </c>
      <c r="D6" t="s">
        <v>23</v>
      </c>
      <c r="E6" s="5">
        <v>2.4726816319058942E-7</v>
      </c>
      <c r="F6" t="s">
        <v>16</v>
      </c>
      <c r="G6" s="5">
        <v>8.6743477508835124E-7</v>
      </c>
    </row>
    <row r="7" spans="1:16" x14ac:dyDescent="0.2">
      <c r="A7" t="s">
        <v>6</v>
      </c>
      <c r="B7" s="1">
        <v>614503</v>
      </c>
      <c r="D7" t="s">
        <v>24</v>
      </c>
      <c r="E7" s="5">
        <v>1.059665746934327E-7</v>
      </c>
      <c r="F7" t="s">
        <v>17</v>
      </c>
      <c r="G7" s="5">
        <v>1.2282877634784038E-7</v>
      </c>
    </row>
    <row r="9" spans="1:16" x14ac:dyDescent="0.2">
      <c r="C9" t="s">
        <v>37</v>
      </c>
      <c r="D9" t="s">
        <v>40</v>
      </c>
      <c r="E9" t="s">
        <v>38</v>
      </c>
      <c r="G9" t="s">
        <v>39</v>
      </c>
      <c r="K9" t="s">
        <v>41</v>
      </c>
      <c r="N9" t="s">
        <v>42</v>
      </c>
    </row>
    <row r="10" spans="1:16" x14ac:dyDescent="0.2">
      <c r="A10" t="s">
        <v>96</v>
      </c>
      <c r="B10" t="s">
        <v>8</v>
      </c>
      <c r="C10" t="s">
        <v>9</v>
      </c>
      <c r="D10" t="s">
        <v>10</v>
      </c>
      <c r="E10" t="s">
        <v>11</v>
      </c>
      <c r="F10" t="s">
        <v>23</v>
      </c>
      <c r="G10" t="s">
        <v>24</v>
      </c>
      <c r="H10" t="s">
        <v>12</v>
      </c>
      <c r="I10" t="s">
        <v>13</v>
      </c>
      <c r="J10" t="s">
        <v>14</v>
      </c>
      <c r="K10" t="s">
        <v>15</v>
      </c>
      <c r="L10" t="s">
        <v>16</v>
      </c>
      <c r="M10" t="s">
        <v>17</v>
      </c>
      <c r="N10" t="s">
        <v>25</v>
      </c>
      <c r="O10" t="str">
        <f>Area!O10</f>
        <v>Other II</v>
      </c>
      <c r="P10" t="str">
        <f>Area!P10</f>
        <v>Other III</v>
      </c>
    </row>
    <row r="11" spans="1:16" x14ac:dyDescent="0.2">
      <c r="A11">
        <f>Physical!A11</f>
        <v>1</v>
      </c>
      <c r="B11">
        <f>(((Area!B11/Pigments!$B$6)*Pigments!$B$5)/Physical!$D11)*Pigments!$E$2</f>
        <v>0.43843340960787147</v>
      </c>
      <c r="C11">
        <f>(((Area!C11/Pigments!$B$6)*Pigments!$B$5)/Physical!$D11)*Pigments!$G$2</f>
        <v>1.196698570529251E-2</v>
      </c>
      <c r="D11">
        <f>(((Area!D11/Pigments!$B$6)*Pigments!$B$5)/Physical!$D11)*Pigments!$E$2</f>
        <v>2.8035848744917512E-2</v>
      </c>
      <c r="E11">
        <f>(((Area!E11/Pigments!$B$6)*Pigments!$B$5)/Physical!$D11)*Pigments!$E$5</f>
        <v>9.1760728437661115E-2</v>
      </c>
      <c r="F11">
        <f>(((Area!F11/Pigments!$B$6)*Pigments!$B$5)/Physical!$D11)*Pigments!$E$6</f>
        <v>4.8192844084140561E-2</v>
      </c>
      <c r="G11">
        <f>(((Area!G11/Pigments!$B$6)*Pigments!$B$5)/Physical!$D11)*Pigments!$E$2</f>
        <v>4.6918681740406856E-3</v>
      </c>
      <c r="H11">
        <f>(((Area!H11/Pigments!$B$6)*Pigments!$B$5)/Physical!$D11)*Pigments!$G$2</f>
        <v>0</v>
      </c>
      <c r="I11">
        <f>(((Area!I11/Pigments!$B$6)*Pigments!$B$5)/Physical!$D11)*Pigments!$G$3</f>
        <v>1.7096125768268529E-2</v>
      </c>
      <c r="J11">
        <f>(((Area!J11/Pigments!$B$6)*Pigments!$B$5)/Physical!$D11)*Pigments!$G$4</f>
        <v>0.30370524263723397</v>
      </c>
      <c r="K11">
        <f>(((Area!K11/Pigments!$B$6)*Pigments!$B$5)/Physical!$D11)*Pigments!$G$4</f>
        <v>2.9495169611534235E-2</v>
      </c>
      <c r="L11">
        <f>(((Area!L11/Pigments!$B$6)*Pigments!$B$5)/Physical!$D11)*Pigments!$G$6</f>
        <v>6.9621556103815893E-3</v>
      </c>
      <c r="M11">
        <f>(((Area!M11/Pigments!$B$6)*Pigments!$B$5)/Physical!$D11)*Pigments!$G$7</f>
        <v>3.9754819732164687E-3</v>
      </c>
      <c r="N11">
        <f>(((Area!N11/Pigments!$B$6)*Pigments!$B$5)/Physical!$D11)*Pigments!$I$3</f>
        <v>0.20871558414888011</v>
      </c>
      <c r="O11">
        <f>(((Area!O11/Pigments!$B$6)*Pigments!$B$5)/Physical!$D11)</f>
        <v>0</v>
      </c>
      <c r="P11">
        <f>(((Area!P11/Pigments!$B$6)*Pigments!$B$5)/Physical!$D11)</f>
        <v>0</v>
      </c>
    </row>
    <row r="12" spans="1:16" x14ac:dyDescent="0.2">
      <c r="A12">
        <f>Physical!A12</f>
        <v>2</v>
      </c>
      <c r="B12">
        <f>(((Area!B12/Pigments!$B$6)*Pigments!$B$5)/Physical!$D12)*Pigments!$E$2</f>
        <v>0.3787528804151043</v>
      </c>
      <c r="C12">
        <f>(((Area!C12/Pigments!$B$6)*Pigments!$B$5)/Physical!$D12)*Pigments!$G$2</f>
        <v>8.5090202185708393E-3</v>
      </c>
      <c r="D12">
        <f>(((Area!D12/Pigments!$B$6)*Pigments!$B$5)/Physical!$D12)*Pigments!$E$2</f>
        <v>4.6701765872712749E-2</v>
      </c>
      <c r="E12">
        <f>(((Area!E12/Pigments!$B$6)*Pigments!$B$5)/Physical!$D12)*Pigments!$E$5</f>
        <v>9.1181149510192142E-2</v>
      </c>
      <c r="F12">
        <f>(((Area!F12/Pigments!$B$6)*Pigments!$B$5)/Physical!$D12)*Pigments!$E$6</f>
        <v>3.8838027342340792E-2</v>
      </c>
      <c r="G12">
        <f>(((Area!G12/Pigments!$B$6)*Pigments!$B$5)/Physical!$D12)*Pigments!$E$2</f>
        <v>8.3999169824826511E-3</v>
      </c>
      <c r="H12">
        <f>(((Area!H12/Pigments!$B$6)*Pigments!$B$5)/Physical!$D12)*Pigments!$G$2</f>
        <v>0</v>
      </c>
      <c r="I12">
        <f>(((Area!I12/Pigments!$B$6)*Pigments!$B$5)/Physical!$D12)*Pigments!$G$3</f>
        <v>1.7120939019318302E-2</v>
      </c>
      <c r="J12">
        <f>(((Area!J12/Pigments!$B$6)*Pigments!$B$5)/Physical!$D12)*Pigments!$G$4</f>
        <v>0.34368248419635961</v>
      </c>
      <c r="K12">
        <f>(((Area!K12/Pigments!$B$6)*Pigments!$B$5)/Physical!$D12)*Pigments!$G$4</f>
        <v>2.4153598839127304E-2</v>
      </c>
      <c r="L12">
        <f>(((Area!L12/Pigments!$B$6)*Pigments!$B$5)/Physical!$D12)*Pigments!$G$6</f>
        <v>6.9434420747858583E-3</v>
      </c>
      <c r="M12">
        <f>(((Area!M12/Pigments!$B$6)*Pigments!$B$5)/Physical!$D12)*Pigments!$G$7</f>
        <v>7.1173607828831295E-3</v>
      </c>
      <c r="N12">
        <f>(((Area!N12/Pigments!$B$6)*Pigments!$B$5)/Physical!$D12)*Pigments!$I$3</f>
        <v>0.51341632660884517</v>
      </c>
      <c r="O12">
        <f>(((Area!O12/Pigments!$B$6)*Pigments!$B$5)/Physical!$D12)</f>
        <v>0</v>
      </c>
      <c r="P12">
        <f>(((Area!P12/Pigments!$B$6)*Pigments!$B$5)/Physical!$D12)</f>
        <v>0</v>
      </c>
    </row>
    <row r="13" spans="1:16" x14ac:dyDescent="0.2">
      <c r="A13">
        <f>Physical!A13</f>
        <v>3</v>
      </c>
      <c r="B13">
        <f>(((Area!B13/Pigments!$B$6)*Pigments!$B$5)/Physical!$D13)*Pigments!$E$2</f>
        <v>8.955762546889745E-2</v>
      </c>
      <c r="C13">
        <f>(((Area!C13/Pigments!$B$6)*Pigments!$B$5)/Physical!$D13)*Pigments!$G$2</f>
        <v>9.06554218265887E-3</v>
      </c>
      <c r="D13">
        <f>(((Area!D13/Pigments!$B$6)*Pigments!$B$5)/Physical!$D13)*Pigments!$E$2</f>
        <v>6.6716872787854598E-2</v>
      </c>
      <c r="E13">
        <f>(((Area!E13/Pigments!$B$6)*Pigments!$B$5)/Physical!$D13)*Pigments!$E$5</f>
        <v>3.6480285615289668E-2</v>
      </c>
      <c r="F13">
        <f>(((Area!F13/Pigments!$B$6)*Pigments!$B$5)/Physical!$D13)*Pigments!$E$6</f>
        <v>4.3636391584312414E-2</v>
      </c>
      <c r="G13">
        <f>(((Area!G13/Pigments!$B$6)*Pigments!$B$5)/Physical!$D13)*Pigments!$E$2</f>
        <v>2.3618996422151196E-2</v>
      </c>
      <c r="H13">
        <f>(((Area!H13/Pigments!$B$6)*Pigments!$B$5)/Physical!$D13)*Pigments!$G$2</f>
        <v>0</v>
      </c>
      <c r="I13">
        <f>(((Area!I13/Pigments!$B$6)*Pigments!$B$5)/Physical!$D13)*Pigments!$G$3</f>
        <v>3.0286688420021253E-2</v>
      </c>
      <c r="J13">
        <f>(((Area!J13/Pigments!$B$6)*Pigments!$B$5)/Physical!$D13)*Pigments!$G$4</f>
        <v>0.25243421235721136</v>
      </c>
      <c r="K13">
        <f>(((Area!K13/Pigments!$B$6)*Pigments!$B$5)/Physical!$D13)*Pigments!$G$4</f>
        <v>1.5110252479704515E-2</v>
      </c>
      <c r="L13">
        <f>(((Area!L13/Pigments!$B$6)*Pigments!$B$5)/Physical!$D13)*Pigments!$G$6</f>
        <v>4.0695377621536837E-3</v>
      </c>
      <c r="M13">
        <f>(((Area!M13/Pigments!$B$6)*Pigments!$B$5)/Physical!$D13)*Pigments!$G$7</f>
        <v>2.0012688127352345E-2</v>
      </c>
      <c r="N13">
        <f>(((Area!N13/Pigments!$B$6)*Pigments!$B$5)/Physical!$D13)*Pigments!$I$3</f>
        <v>5.3871984622520762E-2</v>
      </c>
      <c r="O13">
        <f>(((Area!O13/Pigments!$B$6)*Pigments!$B$5)/Physical!$D13)</f>
        <v>0</v>
      </c>
      <c r="P13">
        <f>(((Area!P13/Pigments!$B$6)*Pigments!$B$5)/Physical!$D13)</f>
        <v>0</v>
      </c>
    </row>
    <row r="14" spans="1:16" x14ac:dyDescent="0.2">
      <c r="A14">
        <f>Physical!A14</f>
        <v>4</v>
      </c>
      <c r="B14">
        <f>(((Area!B14/Pigments!$B$6)*Pigments!$B$5)/Physical!$D14)*Pigments!$E$2</f>
        <v>4.3094656720864093E-2</v>
      </c>
      <c r="C14">
        <f>(((Area!C14/Pigments!$B$6)*Pigments!$B$5)/Physical!$D14)*Pigments!$G$2</f>
        <v>9.0866227102136179E-4</v>
      </c>
      <c r="D14">
        <f>(((Area!D14/Pigments!$B$6)*Pigments!$B$5)/Physical!$D14)*Pigments!$E$2</f>
        <v>3.7447078756959983E-2</v>
      </c>
      <c r="E14">
        <f>(((Area!E14/Pigments!$B$6)*Pigments!$B$5)/Physical!$D14)*Pigments!$E$5</f>
        <v>1.7339537716997602E-2</v>
      </c>
      <c r="F14">
        <f>(((Area!F14/Pigments!$B$6)*Pigments!$B$5)/Physical!$D14)*Pigments!$E$6</f>
        <v>6.8654667421233231E-2</v>
      </c>
      <c r="G14">
        <f>(((Area!G14/Pigments!$B$6)*Pigments!$B$5)/Physical!$D14)*Pigments!$E$2</f>
        <v>1.5653809732666835E-2</v>
      </c>
      <c r="H14">
        <f>(((Area!H14/Pigments!$B$6)*Pigments!$B$5)/Physical!$D14)*Pigments!$G$2</f>
        <v>0</v>
      </c>
      <c r="I14">
        <f>(((Area!I14/Pigments!$B$6)*Pigments!$B$5)/Physical!$D14)*Pigments!$G$3</f>
        <v>9.4786925014935693E-3</v>
      </c>
      <c r="J14">
        <f>(((Area!J14/Pigments!$B$6)*Pigments!$B$5)/Physical!$D14)*Pigments!$G$4</f>
        <v>0.13436451773219091</v>
      </c>
      <c r="K14">
        <f>(((Area!K14/Pigments!$B$6)*Pigments!$B$5)/Physical!$D14)*Pigments!$G$4</f>
        <v>8.753641109102088E-3</v>
      </c>
      <c r="L14">
        <f>(((Area!L14/Pigments!$B$6)*Pigments!$B$5)/Physical!$D14)*Pigments!$G$6</f>
        <v>2.4764112667127617E-3</v>
      </c>
      <c r="M14">
        <f>(((Area!M14/Pigments!$B$6)*Pigments!$B$5)/Physical!$D14)*Pigments!$G$7</f>
        <v>1.3263680072831874E-2</v>
      </c>
      <c r="N14">
        <f>(((Area!N14/Pigments!$B$6)*Pigments!$B$5)/Physical!$D14)*Pigments!$I$3</f>
        <v>5.6043599599264977E-2</v>
      </c>
      <c r="O14">
        <f>(((Area!O14/Pigments!$B$6)*Pigments!$B$5)/Physical!$D14)</f>
        <v>0</v>
      </c>
      <c r="P14">
        <f>(((Area!P14/Pigments!$B$6)*Pigments!$B$5)/Physical!$D14)</f>
        <v>0</v>
      </c>
    </row>
    <row r="15" spans="1:16" x14ac:dyDescent="0.2">
      <c r="A15">
        <f>Physical!A15</f>
        <v>5</v>
      </c>
      <c r="B15">
        <f>(((Area!B15/Pigments!$B$6)*Pigments!$B$5)/Physical!$D15)*Pigments!$E$2</f>
        <v>8.206297531036218E-3</v>
      </c>
      <c r="C15">
        <f>(((Area!C15/Pigments!$B$6)*Pigments!$B$5)/Physical!$D15)*Pigments!$G$2</f>
        <v>3.791560750169929E-4</v>
      </c>
      <c r="D15">
        <f>(((Area!D15/Pigments!$B$6)*Pigments!$B$5)/Physical!$D15)*Pigments!$E$2</f>
        <v>7.1066770083852773E-3</v>
      </c>
      <c r="E15">
        <f>(((Area!E15/Pigments!$B$6)*Pigments!$B$5)/Physical!$D15)*Pigments!$E$5</f>
        <v>2.9053794075442735E-3</v>
      </c>
      <c r="F15">
        <f>(((Area!F15/Pigments!$B$6)*Pigments!$B$5)/Physical!$D15)*Pigments!$E$6</f>
        <v>2.0865261824209377E-2</v>
      </c>
      <c r="G15">
        <f>(((Area!G15/Pigments!$B$6)*Pigments!$B$5)/Physical!$D15)*Pigments!$E$2</f>
        <v>3.424932710677136E-3</v>
      </c>
      <c r="H15">
        <f>(((Area!H15/Pigments!$B$6)*Pigments!$B$5)/Physical!$D15)*Pigments!$G$2</f>
        <v>0</v>
      </c>
      <c r="I15">
        <f>(((Area!I15/Pigments!$B$6)*Pigments!$B$5)/Physical!$D15)*Pigments!$G$3</f>
        <v>1.6346142124085588E-3</v>
      </c>
      <c r="J15">
        <f>(((Area!J15/Pigments!$B$6)*Pigments!$B$5)/Physical!$D15)*Pigments!$G$4</f>
        <v>2.5697326350715373E-2</v>
      </c>
      <c r="K15">
        <f>(((Area!K15/Pigments!$B$6)*Pigments!$B$5)/Physical!$D15)*Pigments!$G$4</f>
        <v>2.047039282727862E-3</v>
      </c>
      <c r="L15">
        <f>(((Area!L15/Pigments!$B$6)*Pigments!$B$5)/Physical!$D15)*Pigments!$G$6</f>
        <v>2.444784980690295E-4</v>
      </c>
      <c r="M15">
        <f>(((Area!M15/Pigments!$B$6)*Pigments!$B$5)/Physical!$D15)*Pigments!$G$7</f>
        <v>2.9019907946497862E-3</v>
      </c>
      <c r="N15">
        <f>(((Area!N15/Pigments!$B$6)*Pigments!$B$5)/Physical!$D15)*Pigments!$I$3</f>
        <v>1.5792483320806697E-2</v>
      </c>
      <c r="O15">
        <f>(((Area!O15/Pigments!$B$6)*Pigments!$B$5)/Physical!$D15)</f>
        <v>0</v>
      </c>
      <c r="P15">
        <f>(((Area!P15/Pigments!$B$6)*Pigments!$B$5)/Physical!$D15)</f>
        <v>0</v>
      </c>
    </row>
    <row r="16" spans="1:16" x14ac:dyDescent="0.2">
      <c r="A16">
        <f>Physical!A16</f>
        <v>6</v>
      </c>
      <c r="B16">
        <f>(((Area!B16/Pigments!$B$6)*Pigments!$B$5)/Physical!$D16)*Pigments!$E$2</f>
        <v>2.9480967629493034E-2</v>
      </c>
      <c r="C16">
        <f>(((Area!C16/Pigments!$B$6)*Pigments!$B$5)/Physical!$D16)*Pigments!$G$2</f>
        <v>3.4077870938099375E-3</v>
      </c>
      <c r="D16">
        <f>(((Area!D16/Pigments!$B$6)*Pigments!$B$5)/Physical!$D16)*Pigments!$E$2</f>
        <v>2.89840448388793E-2</v>
      </c>
      <c r="E16">
        <f>(((Area!E16/Pigments!$B$6)*Pigments!$B$5)/Physical!$D16)*Pigments!$E$5</f>
        <v>9.7471022042481068E-3</v>
      </c>
      <c r="F16">
        <f>(((Area!F16/Pigments!$B$6)*Pigments!$B$5)/Physical!$D16)*Pigments!$E$6</f>
        <v>5.7821616101768385E-2</v>
      </c>
      <c r="G16">
        <f>(((Area!G16/Pigments!$B$6)*Pigments!$B$5)/Physical!$D16)*Pigments!$E$2</f>
        <v>1.0987255207993415E-2</v>
      </c>
      <c r="H16">
        <f>(((Area!H16/Pigments!$B$6)*Pigments!$B$5)/Physical!$D16)*Pigments!$G$2</f>
        <v>0</v>
      </c>
      <c r="I16">
        <f>(((Area!I16/Pigments!$B$6)*Pigments!$B$5)/Physical!$D16)*Pigments!$G$3</f>
        <v>8.3741685137530934E-3</v>
      </c>
      <c r="J16">
        <f>(((Area!J16/Pigments!$B$6)*Pigments!$B$5)/Physical!$D16)*Pigments!$G$4</f>
        <v>0.10835923018642964</v>
      </c>
      <c r="K16">
        <f>(((Area!K16/Pigments!$B$6)*Pigments!$B$5)/Physical!$D16)*Pigments!$G$4</f>
        <v>4.4512026796976294E-3</v>
      </c>
      <c r="L16">
        <f>(((Area!L16/Pigments!$B$6)*Pigments!$B$5)/Physical!$D16)*Pigments!$G$6</f>
        <v>9.0254816247416778E-4</v>
      </c>
      <c r="M16">
        <f>(((Area!M16/Pigments!$B$6)*Pigments!$B$5)/Physical!$D16)*Pigments!$G$7</f>
        <v>9.3096466896019445E-3</v>
      </c>
      <c r="N16">
        <f>(((Area!N16/Pigments!$B$6)*Pigments!$B$5)/Physical!$D16)*Pigments!$I$3</f>
        <v>2.7133603259858405E-2</v>
      </c>
      <c r="O16">
        <f>(((Area!O16/Pigments!$B$6)*Pigments!$B$5)/Physical!$D16)</f>
        <v>0</v>
      </c>
      <c r="P16">
        <f>(((Area!P16/Pigments!$B$6)*Pigments!$B$5)/Physical!$D16)</f>
        <v>0</v>
      </c>
    </row>
    <row r="17" spans="1:16" x14ac:dyDescent="0.2">
      <c r="A17">
        <f>Physical!A17</f>
        <v>7</v>
      </c>
      <c r="B17">
        <f>(((Area!B17/Pigments!$B$6)*Pigments!$B$5)/Physical!$D17)*Pigments!$E$2</f>
        <v>2.5278454047418762E-2</v>
      </c>
      <c r="C17">
        <f>(((Area!C17/Pigments!$B$6)*Pigments!$B$5)/Physical!$D17)*Pigments!$G$2</f>
        <v>3.9976411467790643E-3</v>
      </c>
      <c r="D17">
        <f>(((Area!D17/Pigments!$B$6)*Pigments!$B$5)/Physical!$D17)*Pigments!$E$2</f>
        <v>7.1544037750367996E-3</v>
      </c>
      <c r="E17">
        <f>(((Area!E17/Pigments!$B$6)*Pigments!$B$5)/Physical!$D17)*Pigments!$E$5</f>
        <v>7.1830586368036757E-3</v>
      </c>
      <c r="F17">
        <f>(((Area!F17/Pigments!$B$6)*Pigments!$B$5)/Physical!$D17)*Pigments!$E$6</f>
        <v>1.7854302662094652E-2</v>
      </c>
      <c r="G17">
        <f>(((Area!G17/Pigments!$B$6)*Pigments!$B$5)/Physical!$D17)*Pigments!$E$2</f>
        <v>4.8431837666608777E-4</v>
      </c>
      <c r="H17">
        <f>(((Area!H17/Pigments!$B$6)*Pigments!$B$5)/Physical!$D17)*Pigments!$G$2</f>
        <v>0</v>
      </c>
      <c r="I17">
        <f>(((Area!I17/Pigments!$B$6)*Pigments!$B$5)/Physical!$D17)*Pigments!$G$3</f>
        <v>5.8939392595972985E-3</v>
      </c>
      <c r="J17">
        <f>(((Area!J17/Pigments!$B$6)*Pigments!$B$5)/Physical!$D17)*Pigments!$G$4</f>
        <v>4.8148036631450751E-2</v>
      </c>
      <c r="K17">
        <f>(((Area!K17/Pigments!$B$6)*Pigments!$B$5)/Physical!$D17)*Pigments!$G$4</f>
        <v>3.1018293529523769E-3</v>
      </c>
      <c r="L17">
        <f>(((Area!L17/Pigments!$B$6)*Pigments!$B$5)/Physical!$D17)*Pigments!$G$6</f>
        <v>7.7873805744046694E-4</v>
      </c>
      <c r="M17">
        <f>(((Area!M17/Pigments!$B$6)*Pigments!$B$5)/Physical!$D17)*Pigments!$G$7</f>
        <v>4.1036936766177765E-4</v>
      </c>
      <c r="N17">
        <f>(((Area!N17/Pigments!$B$6)*Pigments!$B$5)/Physical!$D17)*Pigments!$I$3</f>
        <v>1.2862326003033496E-2</v>
      </c>
      <c r="O17">
        <f>(((Area!O17/Pigments!$B$6)*Pigments!$B$5)/Physical!$D17)</f>
        <v>0</v>
      </c>
      <c r="P17">
        <f>(((Area!P17/Pigments!$B$6)*Pigments!$B$5)/Physical!$D17)</f>
        <v>0</v>
      </c>
    </row>
    <row r="18" spans="1:16" x14ac:dyDescent="0.2">
      <c r="A18">
        <f>Physical!A18</f>
        <v>8</v>
      </c>
      <c r="B18">
        <f>(((Area!B18/Pigments!$B$6)*Pigments!$B$5)/Physical!$D18)*Pigments!$E$2</f>
        <v>0.15572484293312977</v>
      </c>
      <c r="C18">
        <f>(((Area!C18/Pigments!$B$6)*Pigments!$B$5)/Physical!$D18)*Pigments!$G$2</f>
        <v>1.7339452019976706E-2</v>
      </c>
      <c r="D18">
        <f>(((Area!D18/Pigments!$B$6)*Pigments!$B$5)/Physical!$D18)*Pigments!$E$2</f>
        <v>2.1498262728951424E-2</v>
      </c>
      <c r="E18">
        <f>(((Area!E18/Pigments!$B$6)*Pigments!$B$5)/Physical!$D18)*Pigments!$E$5</f>
        <v>2.0462723447631847E-2</v>
      </c>
      <c r="F18">
        <f>(((Area!F18/Pigments!$B$6)*Pigments!$B$5)/Physical!$D18)*Pigments!$E$6</f>
        <v>1.6287884704693324E-2</v>
      </c>
      <c r="G18">
        <f>(((Area!G18/Pigments!$B$6)*Pigments!$B$5)/Physical!$D18)*Pigments!$E$2</f>
        <v>5.8467809277809833E-3</v>
      </c>
      <c r="H18">
        <f>(((Area!H18/Pigments!$B$6)*Pigments!$B$5)/Physical!$D18)*Pigments!$G$2</f>
        <v>0</v>
      </c>
      <c r="I18">
        <f>(((Area!I18/Pigments!$B$6)*Pigments!$B$5)/Physical!$D18)*Pigments!$G$3</f>
        <v>1.3011413291949197E-2</v>
      </c>
      <c r="J18">
        <f>(((Area!J18/Pigments!$B$6)*Pigments!$B$5)/Physical!$D18)*Pigments!$G$4</f>
        <v>0.20147314651527926</v>
      </c>
      <c r="K18">
        <f>(((Area!K18/Pigments!$B$6)*Pigments!$B$5)/Physical!$D18)*Pigments!$G$4</f>
        <v>1.7187070685897202E-2</v>
      </c>
      <c r="L18">
        <f>(((Area!L18/Pigments!$B$6)*Pigments!$B$5)/Physical!$D18)*Pigments!$G$6</f>
        <v>4.6982098526622993E-3</v>
      </c>
      <c r="M18">
        <f>(((Area!M18/Pigments!$B$6)*Pigments!$B$5)/Physical!$D18)*Pigments!$G$7</f>
        <v>4.9540548279559567E-3</v>
      </c>
      <c r="N18">
        <f>(((Area!N18/Pigments!$B$6)*Pigments!$B$5)/Physical!$D18)*Pigments!$I$3</f>
        <v>7.9790841358077028E-2</v>
      </c>
      <c r="O18">
        <f>(((Area!O18/Pigments!$B$6)*Pigments!$B$5)/Physical!$D18)</f>
        <v>0</v>
      </c>
      <c r="P18">
        <f>(((Area!P18/Pigments!$B$6)*Pigments!$B$5)/Physical!$D18)</f>
        <v>0</v>
      </c>
    </row>
    <row r="19" spans="1:16" x14ac:dyDescent="0.2">
      <c r="A19">
        <f>Physical!A19</f>
        <v>9</v>
      </c>
      <c r="B19">
        <f>(((Area!B19/Pigments!$B$6)*Pigments!$B$5)/Physical!$D19)*Pigments!$E$2</f>
        <v>2.4836393211424161E-2</v>
      </c>
      <c r="C19">
        <f>(((Area!C19/Pigments!$B$6)*Pigments!$B$5)/Physical!$D19)*Pigments!$G$2</f>
        <v>2.8276012094259565E-3</v>
      </c>
      <c r="D19">
        <f>(((Area!D19/Pigments!$B$6)*Pigments!$B$5)/Physical!$D19)*Pigments!$E$2</f>
        <v>1.6674024336556657E-2</v>
      </c>
      <c r="E19">
        <f>(((Area!E19/Pigments!$B$6)*Pigments!$B$5)/Physical!$D19)*Pigments!$E$5</f>
        <v>7.7214163235958212E-3</v>
      </c>
      <c r="F19">
        <f>(((Area!F19/Pigments!$B$6)*Pigments!$B$5)/Physical!$D19)*Pigments!$E$6</f>
        <v>2.356684586557662E-2</v>
      </c>
      <c r="G19">
        <f>(((Area!G19/Pigments!$B$6)*Pigments!$B$5)/Physical!$D19)*Pigments!$E$2</f>
        <v>5.001148856764507E-3</v>
      </c>
      <c r="H19">
        <f>(((Area!H19/Pigments!$B$6)*Pigments!$B$5)/Physical!$D19)*Pigments!$G$2</f>
        <v>0</v>
      </c>
      <c r="I19">
        <f>(((Area!I19/Pigments!$B$6)*Pigments!$B$5)/Physical!$D19)*Pigments!$G$3</f>
        <v>1.0288910981433688E-2</v>
      </c>
      <c r="J19">
        <f>(((Area!J19/Pigments!$B$6)*Pigments!$B$5)/Physical!$D19)*Pigments!$G$4</f>
        <v>7.749541638559608E-2</v>
      </c>
      <c r="K19">
        <f>(((Area!K19/Pigments!$B$6)*Pigments!$B$5)/Physical!$D19)*Pigments!$G$4</f>
        <v>5.4067065381130618E-3</v>
      </c>
      <c r="L19">
        <f>(((Area!L19/Pigments!$B$6)*Pigments!$B$5)/Physical!$D19)*Pigments!$G$6</f>
        <v>1.3300499580886048E-3</v>
      </c>
      <c r="M19">
        <f>(((Area!M19/Pigments!$B$6)*Pigments!$B$5)/Physical!$D19)*Pigments!$G$7</f>
        <v>4.2375395872038925E-3</v>
      </c>
      <c r="N19">
        <f>(((Area!N19/Pigments!$B$6)*Pigments!$B$5)/Physical!$D19)*Pigments!$I$3</f>
        <v>1.8178737634137642E-2</v>
      </c>
      <c r="O19">
        <f>(((Area!O19/Pigments!$B$6)*Pigments!$B$5)/Physical!$D19)</f>
        <v>0</v>
      </c>
      <c r="P19">
        <f>(((Area!P19/Pigments!$B$6)*Pigments!$B$5)/Physical!$D19)</f>
        <v>0</v>
      </c>
    </row>
    <row r="20" spans="1:16" x14ac:dyDescent="0.2">
      <c r="A20">
        <f>Physical!A20</f>
        <v>10</v>
      </c>
      <c r="B20">
        <f>(((Area!B20/Pigments!$B$6)*Pigments!$B$5)/Physical!$D20)*Pigments!$E$2</f>
        <v>0.18480409467586875</v>
      </c>
      <c r="C20">
        <f>(((Area!C20/Pigments!$B$6)*Pigments!$B$5)/Physical!$D20)*Pigments!$G$2</f>
        <v>1.088666900028272E-2</v>
      </c>
      <c r="D20">
        <f>(((Area!D20/Pigments!$B$6)*Pigments!$B$5)/Physical!$D20)*Pigments!$E$2</f>
        <v>3.6860985698328921E-2</v>
      </c>
      <c r="E20">
        <f>(((Area!E20/Pigments!$B$6)*Pigments!$B$5)/Physical!$D20)*Pigments!$E$5</f>
        <v>2.6239910298769317E-2</v>
      </c>
      <c r="F20">
        <f>(((Area!F20/Pigments!$B$6)*Pigments!$B$5)/Physical!$D20)*Pigments!$E$6</f>
        <v>1.6831113637202851E-2</v>
      </c>
      <c r="G20">
        <f>(((Area!G20/Pigments!$B$6)*Pigments!$B$5)/Physical!$D20)*Pigments!$E$2</f>
        <v>1.5929619845374866E-2</v>
      </c>
      <c r="H20">
        <f>(((Area!H20/Pigments!$B$6)*Pigments!$B$5)/Physical!$D20)*Pigments!$G$2</f>
        <v>0</v>
      </c>
      <c r="I20">
        <f>(((Area!I20/Pigments!$B$6)*Pigments!$B$5)/Physical!$D20)*Pigments!$G$3</f>
        <v>3.1944825168379265E-2</v>
      </c>
      <c r="J20">
        <f>(((Area!J20/Pigments!$B$6)*Pigments!$B$5)/Physical!$D20)*Pigments!$G$4</f>
        <v>0.23987410692406061</v>
      </c>
      <c r="K20">
        <f>(((Area!K20/Pigments!$B$6)*Pigments!$B$5)/Physical!$D20)*Pigments!$G$4</f>
        <v>1.6237519355352014E-2</v>
      </c>
      <c r="L20">
        <f>(((Area!L20/Pigments!$B$6)*Pigments!$B$5)/Physical!$D20)*Pigments!$G$6</f>
        <v>6.0844982786588935E-3</v>
      </c>
      <c r="M20">
        <f>(((Area!M20/Pigments!$B$6)*Pigments!$B$5)/Physical!$D20)*Pigments!$G$7</f>
        <v>1.3497377630058269E-2</v>
      </c>
      <c r="N20">
        <f>(((Area!N20/Pigments!$B$6)*Pigments!$B$5)/Physical!$D20)*Pigments!$I$3</f>
        <v>0.1529525046983275</v>
      </c>
      <c r="O20">
        <f>(((Area!O20/Pigments!$B$6)*Pigments!$B$5)/Physical!$D20)</f>
        <v>0</v>
      </c>
      <c r="P20">
        <f>(((Area!P20/Pigments!$B$6)*Pigments!$B$5)/Physical!$D20)</f>
        <v>0</v>
      </c>
    </row>
    <row r="21" spans="1:16" x14ac:dyDescent="0.2">
      <c r="A21">
        <f>Physical!A21</f>
        <v>11</v>
      </c>
      <c r="B21">
        <f>(((Area!B21/Pigments!$B$6)*Pigments!$B$5)/Physical!$D21)*Pigments!$E$2</f>
        <v>1.7418719735530285E-2</v>
      </c>
      <c r="C21">
        <f>(((Area!C21/Pigments!$B$6)*Pigments!$B$5)/Physical!$D21)*Pigments!$G$2</f>
        <v>2.2322269465560223E-3</v>
      </c>
      <c r="D21">
        <f>(((Area!D21/Pigments!$B$6)*Pigments!$B$5)/Physical!$D21)*Pigments!$E$2</f>
        <v>2.7349183697010612E-2</v>
      </c>
      <c r="E21">
        <f>(((Area!E21/Pigments!$B$6)*Pigments!$B$5)/Physical!$D21)*Pigments!$E$5</f>
        <v>8.4603284061338831E-3</v>
      </c>
      <c r="F21">
        <f>(((Area!F21/Pigments!$B$6)*Pigments!$B$5)/Physical!$D21)*Pigments!$E$6</f>
        <v>5.2611693147147524E-2</v>
      </c>
      <c r="G21">
        <f>(((Area!G21/Pigments!$B$6)*Pigments!$B$5)/Physical!$D21)*Pigments!$E$2</f>
        <v>1.1479758259559623E-2</v>
      </c>
      <c r="H21">
        <f>(((Area!H21/Pigments!$B$6)*Pigments!$B$5)/Physical!$D21)*Pigments!$G$2</f>
        <v>0</v>
      </c>
      <c r="I21">
        <f>(((Area!I21/Pigments!$B$6)*Pigments!$B$5)/Physical!$D21)*Pigments!$G$3</f>
        <v>1.13318614249272E-2</v>
      </c>
      <c r="J21">
        <f>(((Area!J21/Pigments!$B$6)*Pigments!$B$5)/Physical!$D21)*Pigments!$G$4</f>
        <v>6.0681778748051009E-2</v>
      </c>
      <c r="K21">
        <f>(((Area!K21/Pigments!$B$6)*Pigments!$B$5)/Physical!$D21)*Pigments!$G$4</f>
        <v>4.2403158705896747E-3</v>
      </c>
      <c r="L21">
        <f>(((Area!L21/Pigments!$B$6)*Pigments!$B$5)/Physical!$D21)*Pigments!$G$6</f>
        <v>5.3076781611708225E-4</v>
      </c>
      <c r="M21">
        <f>(((Area!M21/Pigments!$B$6)*Pigments!$B$5)/Physical!$D21)*Pigments!$G$7</f>
        <v>9.7269510405827535E-3</v>
      </c>
      <c r="N21">
        <f>(((Area!N21/Pigments!$B$6)*Pigments!$B$5)/Physical!$D21)*Pigments!$I$3</f>
        <v>1.4153694852849596E-2</v>
      </c>
      <c r="O21">
        <f>(((Area!O21/Pigments!$B$6)*Pigments!$B$5)/Physical!$D21)</f>
        <v>0</v>
      </c>
      <c r="P21">
        <f>(((Area!P21/Pigments!$B$6)*Pigments!$B$5)/Physical!$D21)</f>
        <v>0</v>
      </c>
    </row>
    <row r="22" spans="1:16" x14ac:dyDescent="0.2">
      <c r="A22">
        <f>Physical!A22</f>
        <v>12</v>
      </c>
      <c r="B22">
        <f>(((Area!B22/Pigments!$B$6)*Pigments!$B$5)/Physical!$D22)*Pigments!$E$2</f>
        <v>0.1025924810094284</v>
      </c>
      <c r="C22">
        <f>(((Area!C22/Pigments!$B$6)*Pigments!$B$5)/Physical!$D22)*Pigments!$G$2</f>
        <v>1.128147185434797E-2</v>
      </c>
      <c r="D22">
        <f>(((Area!D22/Pigments!$B$6)*Pigments!$B$5)/Physical!$D22)*Pigments!$E$2</f>
        <v>0.1260647532464424</v>
      </c>
      <c r="E22">
        <f>(((Area!E22/Pigments!$B$6)*Pigments!$B$5)/Physical!$D22)*Pigments!$E$5</f>
        <v>2.9645050616721316E-2</v>
      </c>
      <c r="F22">
        <f>(((Area!F22/Pigments!$B$6)*Pigments!$B$5)/Physical!$D22)*Pigments!$E$6</f>
        <v>5.6397498863859016E-2</v>
      </c>
      <c r="G22">
        <f>(((Area!G22/Pigments!$B$6)*Pigments!$B$5)/Physical!$D22)*Pigments!$E$2</f>
        <v>4.49221514479154E-2</v>
      </c>
      <c r="H22">
        <f>(((Area!H22/Pigments!$B$6)*Pigments!$B$5)/Physical!$D22)*Pigments!$G$2</f>
        <v>0</v>
      </c>
      <c r="I22">
        <f>(((Area!I22/Pigments!$B$6)*Pigments!$B$5)/Physical!$D22)*Pigments!$G$3</f>
        <v>5.490632576533596E-2</v>
      </c>
      <c r="J22">
        <f>(((Area!J22/Pigments!$B$6)*Pigments!$B$5)/Physical!$D22)*Pigments!$G$4</f>
        <v>0.27491865507693336</v>
      </c>
      <c r="K22">
        <f>(((Area!K22/Pigments!$B$6)*Pigments!$B$5)/Physical!$D22)*Pigments!$G$4</f>
        <v>3.0214995839527678E-2</v>
      </c>
      <c r="L22">
        <f>(((Area!L22/Pigments!$B$6)*Pigments!$B$5)/Physical!$D22)*Pigments!$G$6</f>
        <v>4.8163941776718251E-3</v>
      </c>
      <c r="M22">
        <f>(((Area!M22/Pigments!$B$6)*Pigments!$B$5)/Physical!$D22)*Pigments!$G$7</f>
        <v>3.806313320297032E-2</v>
      </c>
      <c r="N22">
        <f>(((Area!N22/Pigments!$B$6)*Pigments!$B$5)/Physical!$D22)*Pigments!$I$3</f>
        <v>0.12485537968220864</v>
      </c>
      <c r="O22">
        <f>(((Area!O22/Pigments!$B$6)*Pigments!$B$5)/Physical!$D22)</f>
        <v>0</v>
      </c>
      <c r="P22">
        <f>(((Area!P22/Pigments!$B$6)*Pigments!$B$5)/Physical!$D22)</f>
        <v>0</v>
      </c>
    </row>
    <row r="23" spans="1:16" x14ac:dyDescent="0.2">
      <c r="A23">
        <f>Physical!A23</f>
        <v>13</v>
      </c>
      <c r="B23">
        <f>(((Area!B23/Pigments!$B$6)*Pigments!$B$5)/Physical!$D23)*Pigments!$E$2</f>
        <v>7.1182752895399808E-3</v>
      </c>
      <c r="C23">
        <f>(((Area!C23/Pigments!$B$6)*Pigments!$B$5)/Physical!$D23)*Pigments!$G$2</f>
        <v>7.4404755691254078E-4</v>
      </c>
      <c r="D23">
        <f>(((Area!D23/Pigments!$B$6)*Pigments!$B$5)/Physical!$D23)*Pigments!$E$2</f>
        <v>1.0436115466867938E-2</v>
      </c>
      <c r="E23">
        <f>(((Area!E23/Pigments!$B$6)*Pigments!$B$5)/Physical!$D23)*Pigments!$E$5</f>
        <v>2.2789937410429614E-3</v>
      </c>
      <c r="F23">
        <f>(((Area!F23/Pigments!$B$6)*Pigments!$B$5)/Physical!$D23)*Pigments!$E$6</f>
        <v>3.0071223670872622E-2</v>
      </c>
      <c r="G23">
        <f>(((Area!G23/Pigments!$B$6)*Pigments!$B$5)/Physical!$D23)*Pigments!$E$2</f>
        <v>3.4827267800800134E-3</v>
      </c>
      <c r="H23">
        <f>(((Area!H23/Pigments!$B$6)*Pigments!$B$5)/Physical!$D23)*Pigments!$G$2</f>
        <v>0</v>
      </c>
      <c r="I23">
        <f>(((Area!I23/Pigments!$B$6)*Pigments!$B$5)/Physical!$D23)*Pigments!$G$3</f>
        <v>8.4903191723751624E-3</v>
      </c>
      <c r="J23">
        <f>(((Area!J23/Pigments!$B$6)*Pigments!$B$5)/Physical!$D23)*Pigments!$G$4</f>
        <v>4.8870909211445171E-2</v>
      </c>
      <c r="K23">
        <f>(((Area!K23/Pigments!$B$6)*Pigments!$B$5)/Physical!$D23)*Pigments!$G$4</f>
        <v>3.0490651793780806E-3</v>
      </c>
      <c r="L23">
        <f>(((Area!L23/Pigments!$B$6)*Pigments!$B$5)/Physical!$D23)*Pigments!$G$6</f>
        <v>9.8665668041854164E-4</v>
      </c>
      <c r="M23">
        <f>(((Area!M23/Pigments!$B$6)*Pigments!$B$5)/Physical!$D23)*Pigments!$G$7</f>
        <v>2.9509604742203204E-3</v>
      </c>
      <c r="N23">
        <f>(((Area!N23/Pigments!$B$6)*Pigments!$B$5)/Physical!$D23)*Pigments!$I$3</f>
        <v>9.6841295584753437E-3</v>
      </c>
      <c r="O23">
        <f>(((Area!O23/Pigments!$B$6)*Pigments!$B$5)/Physical!$D23)</f>
        <v>0</v>
      </c>
      <c r="P23">
        <f>(((Area!P23/Pigments!$B$6)*Pigments!$B$5)/Physical!$D23)</f>
        <v>0</v>
      </c>
    </row>
    <row r="24" spans="1:16" x14ac:dyDescent="0.2">
      <c r="A24">
        <f>Physical!A24</f>
        <v>14</v>
      </c>
      <c r="B24">
        <f>(((Area!B24/Pigments!$B$6)*Pigments!$B$5)/Physical!$D24)*Pigments!$E$2</f>
        <v>9.827973449627837E-3</v>
      </c>
      <c r="C24">
        <f>(((Area!C24/Pigments!$B$6)*Pigments!$B$5)/Physical!$D24)*Pigments!$G$2</f>
        <v>1.6316857774048437E-5</v>
      </c>
      <c r="D24">
        <f>(((Area!D24/Pigments!$B$6)*Pigments!$B$5)/Physical!$D24)*Pigments!$E$2</f>
        <v>1.1450047969806551E-2</v>
      </c>
      <c r="E24">
        <f>(((Area!E24/Pigments!$B$6)*Pigments!$B$5)/Physical!$D24)*Pigments!$E$5</f>
        <v>2.9458404528803594E-3</v>
      </c>
      <c r="F24">
        <f>(((Area!F24/Pigments!$B$6)*Pigments!$B$5)/Physical!$D24)*Pigments!$E$6</f>
        <v>4.0173385377601692E-2</v>
      </c>
      <c r="G24">
        <f>(((Area!G24/Pigments!$B$6)*Pigments!$B$5)/Physical!$D24)*Pigments!$E$2</f>
        <v>4.50846809476924E-3</v>
      </c>
      <c r="H24">
        <f>(((Area!H24/Pigments!$B$6)*Pigments!$B$5)/Physical!$D24)*Pigments!$G$2</f>
        <v>0</v>
      </c>
      <c r="I24">
        <f>(((Area!I24/Pigments!$B$6)*Pigments!$B$5)/Physical!$D24)*Pigments!$G$3</f>
        <v>5.8473087056396039E-3</v>
      </c>
      <c r="J24">
        <f>(((Area!J24/Pigments!$B$6)*Pigments!$B$5)/Physical!$D24)*Pigments!$G$4</f>
        <v>5.2493044465544349E-2</v>
      </c>
      <c r="K24">
        <f>(((Area!K24/Pigments!$B$6)*Pigments!$B$5)/Physical!$D24)*Pigments!$G$4</f>
        <v>3.8301880734702238E-3</v>
      </c>
      <c r="L24">
        <f>(((Area!L24/Pigments!$B$6)*Pigments!$B$5)/Physical!$D24)*Pigments!$G$6</f>
        <v>7.2852919050572795E-4</v>
      </c>
      <c r="M24">
        <f>(((Area!M24/Pigments!$B$6)*Pigments!$B$5)/Physical!$D24)*Pigments!$G$7</f>
        <v>3.8200846598255879E-3</v>
      </c>
      <c r="N24">
        <f>(((Area!N24/Pigments!$B$6)*Pigments!$B$5)/Physical!$D24)*Pigments!$I$3</f>
        <v>1.6113997850103617E-2</v>
      </c>
      <c r="O24">
        <f>(((Area!O24/Pigments!$B$6)*Pigments!$B$5)/Physical!$D24)</f>
        <v>0</v>
      </c>
      <c r="P24">
        <f>(((Area!P24/Pigments!$B$6)*Pigments!$B$5)/Physical!$D24)</f>
        <v>0</v>
      </c>
    </row>
    <row r="25" spans="1:16" x14ac:dyDescent="0.2">
      <c r="A25">
        <f>Physical!A25</f>
        <v>15</v>
      </c>
      <c r="B25">
        <f>(((Area!B25/Pigments!$B$6)*Pigments!$B$5)/Physical!$D25)*Pigments!$E$2</f>
        <v>8.0235027295280717E-3</v>
      </c>
      <c r="C25">
        <f>(((Area!C25/Pigments!$B$6)*Pigments!$B$5)/Physical!$D25)*Pigments!$G$2</f>
        <v>8.4373373515896782E-4</v>
      </c>
      <c r="D25">
        <f>(((Area!D25/Pigments!$B$6)*Pigments!$B$5)/Physical!$D25)*Pigments!$E$2</f>
        <v>9.0603398012680421E-3</v>
      </c>
      <c r="E25">
        <f>(((Area!E25/Pigments!$B$6)*Pigments!$B$5)/Physical!$D25)*Pigments!$E$5</f>
        <v>1.7894056196625775E-3</v>
      </c>
      <c r="F25">
        <f>(((Area!F25/Pigments!$B$6)*Pigments!$B$5)/Physical!$D25)*Pigments!$E$6</f>
        <v>1.5620433206515044E-2</v>
      </c>
      <c r="G25">
        <f>(((Area!G25/Pigments!$B$6)*Pigments!$B$5)/Physical!$D25)*Pigments!$E$2</f>
        <v>2.3106263408524848E-3</v>
      </c>
      <c r="H25">
        <f>(((Area!H25/Pigments!$B$6)*Pigments!$B$5)/Physical!$D25)*Pigments!$G$2</f>
        <v>0</v>
      </c>
      <c r="I25">
        <f>(((Area!I25/Pigments!$B$6)*Pigments!$B$5)/Physical!$D25)*Pigments!$G$3</f>
        <v>1.3399277573263774E-2</v>
      </c>
      <c r="J25">
        <f>(((Area!J25/Pigments!$B$6)*Pigments!$B$5)/Physical!$D25)*Pigments!$G$4</f>
        <v>6.1693706163548724E-2</v>
      </c>
      <c r="K25">
        <f>(((Area!K25/Pigments!$B$6)*Pigments!$B$5)/Physical!$D25)*Pigments!$G$4</f>
        <v>6.843085089350962E-3</v>
      </c>
      <c r="L25">
        <f>(((Area!L25/Pigments!$B$6)*Pigments!$B$5)/Physical!$D25)*Pigments!$G$6</f>
        <v>1.540824506691422E-3</v>
      </c>
      <c r="M25">
        <f>(((Area!M25/Pigments!$B$6)*Pigments!$B$5)/Physical!$D25)*Pigments!$G$7</f>
        <v>1.9578242661893105E-3</v>
      </c>
      <c r="N25">
        <f>(((Area!N25/Pigments!$B$6)*Pigments!$B$5)/Physical!$D25)*Pigments!$I$3</f>
        <v>1.3204044273925825E-2</v>
      </c>
      <c r="O25">
        <f>(((Area!O25/Pigments!$B$6)*Pigments!$B$5)/Physical!$D25)</f>
        <v>0</v>
      </c>
      <c r="P25">
        <f>(((Area!P25/Pigments!$B$6)*Pigments!$B$5)/Physical!$D25)</f>
        <v>0</v>
      </c>
    </row>
    <row r="26" spans="1:16" x14ac:dyDescent="0.2">
      <c r="A26">
        <f>Physical!A26</f>
        <v>16</v>
      </c>
      <c r="B26">
        <f>(((Area!B26/Pigments!$B$6)*Pigments!$B$5)/Physical!$D26)*Pigments!$E$2</f>
        <v>3.7601597433720116E-2</v>
      </c>
      <c r="C26">
        <f>(((Area!C26/Pigments!$B$6)*Pigments!$B$5)/Physical!$D26)*Pigments!$G$2</f>
        <v>8.3332107482854082E-3</v>
      </c>
      <c r="D26">
        <f>(((Area!D26/Pigments!$B$6)*Pigments!$B$5)/Physical!$D26)*Pigments!$E$2</f>
        <v>2.3211689301664944E-2</v>
      </c>
      <c r="E26">
        <f>(((Area!E26/Pigments!$B$6)*Pigments!$B$5)/Physical!$D26)*Pigments!$E$5</f>
        <v>1.9425304878588935E-2</v>
      </c>
      <c r="F26">
        <f>(((Area!F26/Pigments!$B$6)*Pigments!$B$5)/Physical!$D26)*Pigments!$E$6</f>
        <v>0.40692176255665952</v>
      </c>
      <c r="G26">
        <f>(((Area!G26/Pigments!$B$6)*Pigments!$B$5)/Physical!$D26)*Pigments!$E$2</f>
        <v>3.9490262145002869E-3</v>
      </c>
      <c r="H26">
        <f>(((Area!H26/Pigments!$B$6)*Pigments!$B$5)/Physical!$D26)*Pigments!$G$2</f>
        <v>0</v>
      </c>
      <c r="I26">
        <f>(((Area!I26/Pigments!$B$6)*Pigments!$B$5)/Physical!$D26)*Pigments!$G$3</f>
        <v>3.7332553562073302E-2</v>
      </c>
      <c r="J26">
        <f>(((Area!J26/Pigments!$B$6)*Pigments!$B$5)/Physical!$D26)*Pigments!$G$4</f>
        <v>0.28404766064992126</v>
      </c>
      <c r="K26">
        <f>(((Area!K26/Pigments!$B$6)*Pigments!$B$5)/Physical!$D26)*Pigments!$G$4</f>
        <v>2.1848223856049301E-2</v>
      </c>
      <c r="L26">
        <f>(((Area!L26/Pigments!$B$6)*Pigments!$B$5)/Physical!$D26)*Pigments!$G$6</f>
        <v>6.0617061984075266E-3</v>
      </c>
      <c r="M26">
        <f>(((Area!M26/Pigments!$B$6)*Pigments!$B$5)/Physical!$D26)*Pigments!$G$7</f>
        <v>3.346062153742222E-3</v>
      </c>
      <c r="N26">
        <f>(((Area!N26/Pigments!$B$6)*Pigments!$B$5)/Physical!$D26)*Pigments!$I$3</f>
        <v>7.5860483605328641E-2</v>
      </c>
      <c r="O26">
        <f>(((Area!O26/Pigments!$B$6)*Pigments!$B$5)/Physical!$D26)</f>
        <v>0</v>
      </c>
      <c r="P26">
        <f>(((Area!P26/Pigments!$B$6)*Pigments!$B$5)/Physical!$D26)</f>
        <v>0</v>
      </c>
    </row>
    <row r="27" spans="1:16" x14ac:dyDescent="0.2">
      <c r="A27">
        <f>Physical!A27</f>
        <v>17</v>
      </c>
      <c r="B27">
        <f>(((Area!B27/Pigments!$B$6)*Pigments!$B$5)/Physical!$D27)*Pigments!$E$2</f>
        <v>6.2828340498208513E-2</v>
      </c>
      <c r="C27">
        <f>(((Area!C27/Pigments!$B$6)*Pigments!$B$5)/Physical!$D27)*Pigments!$G$2</f>
        <v>1.3309744353503518E-2</v>
      </c>
      <c r="D27">
        <f>(((Area!D27/Pigments!$B$6)*Pigments!$B$5)/Physical!$D27)*Pigments!$E$2</f>
        <v>0.103793989156092</v>
      </c>
      <c r="E27">
        <f>(((Area!E27/Pigments!$B$6)*Pigments!$B$5)/Physical!$D27)*Pigments!$E$5</f>
        <v>3.2004825311450928E-2</v>
      </c>
      <c r="F27">
        <f>(((Area!F27/Pigments!$B$6)*Pigments!$B$5)/Physical!$D27)*Pigments!$E$6</f>
        <v>9.188476819383587E-2</v>
      </c>
      <c r="G27">
        <f>(((Area!G27/Pigments!$B$6)*Pigments!$B$5)/Physical!$D27)*Pigments!$E$2</f>
        <v>1.7785205528552582E-2</v>
      </c>
      <c r="H27">
        <f>(((Area!H27/Pigments!$B$6)*Pigments!$B$5)/Physical!$D27)*Pigments!$G$2</f>
        <v>0</v>
      </c>
      <c r="I27">
        <f>(((Area!I27/Pigments!$B$6)*Pigments!$B$5)/Physical!$D27)*Pigments!$G$3</f>
        <v>2.1389199939559535E-2</v>
      </c>
      <c r="J27">
        <f>(((Area!J27/Pigments!$B$6)*Pigments!$B$5)/Physical!$D27)*Pigments!$G$4</f>
        <v>0.24816308606655205</v>
      </c>
      <c r="K27">
        <f>(((Area!K27/Pigments!$B$6)*Pigments!$B$5)/Physical!$D27)*Pigments!$G$4</f>
        <v>2.5266734259844284E-2</v>
      </c>
      <c r="L27">
        <f>(((Area!L27/Pigments!$B$6)*Pigments!$B$5)/Physical!$D27)*Pigments!$G$6</f>
        <v>6.5444720104617599E-3</v>
      </c>
      <c r="M27">
        <f>(((Area!M27/Pigments!$B$6)*Pigments!$B$5)/Physical!$D27)*Pigments!$G$7</f>
        <v>1.5069639927206009E-2</v>
      </c>
      <c r="N27">
        <f>(((Area!N27/Pigments!$B$6)*Pigments!$B$5)/Physical!$D27)*Pigments!$I$3</f>
        <v>2.9930050061450292E-2</v>
      </c>
      <c r="O27">
        <f>(((Area!O27/Pigments!$B$6)*Pigments!$B$5)/Physical!$D27)</f>
        <v>0</v>
      </c>
      <c r="P27">
        <f>(((Area!P27/Pigments!$B$6)*Pigments!$B$5)/Physical!$D27)</f>
        <v>0</v>
      </c>
    </row>
    <row r="28" spans="1:16" x14ac:dyDescent="0.2">
      <c r="A28">
        <f>Physical!A28</f>
        <v>18</v>
      </c>
      <c r="B28">
        <f>(((Area!B28/Pigments!$B$6)*Pigments!$B$5)/Physical!$D28)*Pigments!$E$2</f>
        <v>4.4940461152154131E-2</v>
      </c>
      <c r="C28">
        <f>(((Area!C28/Pigments!$B$6)*Pigments!$B$5)/Physical!$D28)*Pigments!$G$2</f>
        <v>7.4274997192199056E-3</v>
      </c>
      <c r="D28">
        <f>(((Area!D28/Pigments!$B$6)*Pigments!$B$5)/Physical!$D28)*Pigments!$E$2</f>
        <v>4.8062938870103156E-2</v>
      </c>
      <c r="E28">
        <f>(((Area!E28/Pigments!$B$6)*Pigments!$B$5)/Physical!$D28)*Pigments!$E$5</f>
        <v>1.5256116343433568E-2</v>
      </c>
      <c r="F28">
        <f>(((Area!F28/Pigments!$B$6)*Pigments!$B$5)/Physical!$D28)*Pigments!$E$6</f>
        <v>1.9522332828005137E-2</v>
      </c>
      <c r="G28">
        <f>(((Area!G28/Pigments!$B$6)*Pigments!$B$5)/Physical!$D28)*Pigments!$E$2</f>
        <v>7.6858363511243697E-3</v>
      </c>
      <c r="H28">
        <f>(((Area!H28/Pigments!$B$6)*Pigments!$B$5)/Physical!$D28)*Pigments!$G$2</f>
        <v>0</v>
      </c>
      <c r="I28">
        <f>(((Area!I28/Pigments!$B$6)*Pigments!$B$5)/Physical!$D28)*Pigments!$G$3</f>
        <v>1.4135312134409711E-2</v>
      </c>
      <c r="J28">
        <f>(((Area!J28/Pigments!$B$6)*Pigments!$B$5)/Physical!$D28)*Pigments!$G$4</f>
        <v>0.16667369914779501</v>
      </c>
      <c r="K28">
        <f>(((Area!K28/Pigments!$B$6)*Pigments!$B$5)/Physical!$D28)*Pigments!$G$4</f>
        <v>1.1323132144823091E-2</v>
      </c>
      <c r="L28">
        <f>(((Area!L28/Pigments!$B$6)*Pigments!$B$5)/Physical!$D28)*Pigments!$G$6</f>
        <v>2.9931877106847368E-3</v>
      </c>
      <c r="M28">
        <f>(((Area!M28/Pigments!$B$6)*Pigments!$B$5)/Physical!$D28)*Pigments!$G$7</f>
        <v>6.5123108172650502E-3</v>
      </c>
      <c r="N28">
        <f>(((Area!N28/Pigments!$B$6)*Pigments!$B$5)/Physical!$D28)*Pigments!$I$3</f>
        <v>1.9300015066479773E-2</v>
      </c>
      <c r="O28">
        <f>(((Area!O28/Pigments!$B$6)*Pigments!$B$5)/Physical!$D28)</f>
        <v>0</v>
      </c>
      <c r="P28">
        <f>(((Area!P28/Pigments!$B$6)*Pigments!$B$5)/Physical!$D28)</f>
        <v>0</v>
      </c>
    </row>
    <row r="29" spans="1:16" x14ac:dyDescent="0.2">
      <c r="A29">
        <f>Physical!A29</f>
        <v>19</v>
      </c>
      <c r="B29">
        <f>(((Area!B29/Pigments!$B$6)*Pigments!$B$5)/Physical!$D29)*Pigments!$E$2</f>
        <v>2.8011404860359836E-2</v>
      </c>
      <c r="C29">
        <f>(((Area!C29/Pigments!$B$6)*Pigments!$B$5)/Physical!$D29)*Pigments!$G$2</f>
        <v>3.5235686876555631E-3</v>
      </c>
      <c r="D29">
        <f>(((Area!D29/Pigments!$B$6)*Pigments!$B$5)/Physical!$D29)*Pigments!$E$2</f>
        <v>3.3860985162268598E-2</v>
      </c>
      <c r="E29">
        <f>(((Area!E29/Pigments!$B$6)*Pigments!$B$5)/Physical!$D29)*Pigments!$E$5</f>
        <v>2.5023727537517373E-2</v>
      </c>
      <c r="F29">
        <f>(((Area!F29/Pigments!$B$6)*Pigments!$B$5)/Physical!$D29)*Pigments!$E$6</f>
        <v>5.8328676542158571E-2</v>
      </c>
      <c r="G29">
        <f>(((Area!G29/Pigments!$B$6)*Pigments!$B$5)/Physical!$D29)*Pigments!$E$2</f>
        <v>7.8622843256491437E-3</v>
      </c>
      <c r="H29">
        <f>(((Area!H29/Pigments!$B$6)*Pigments!$B$5)/Physical!$D29)*Pigments!$G$2</f>
        <v>0</v>
      </c>
      <c r="I29">
        <f>(((Area!I29/Pigments!$B$6)*Pigments!$B$5)/Physical!$D29)*Pigments!$G$3</f>
        <v>1.9169031415989125E-2</v>
      </c>
      <c r="J29">
        <f>(((Area!J29/Pigments!$B$6)*Pigments!$B$5)/Physical!$D29)*Pigments!$G$4</f>
        <v>0.15435381171669071</v>
      </c>
      <c r="K29">
        <f>(((Area!K29/Pigments!$B$6)*Pigments!$B$5)/Physical!$D29)*Pigments!$G$4</f>
        <v>1.7511701147085425E-2</v>
      </c>
      <c r="L29">
        <f>(((Area!L29/Pigments!$B$6)*Pigments!$B$5)/Physical!$D29)*Pigments!$G$6</f>
        <v>2.9270810149281267E-3</v>
      </c>
      <c r="M29">
        <f>(((Area!M29/Pigments!$B$6)*Pigments!$B$5)/Physical!$D29)*Pigments!$G$7</f>
        <v>6.6618175203337531E-3</v>
      </c>
      <c r="N29">
        <f>(((Area!N29/Pigments!$B$6)*Pigments!$B$5)/Physical!$D29)*Pigments!$I$3</f>
        <v>1.9655090009038562E-2</v>
      </c>
      <c r="O29">
        <f>(((Area!O29/Pigments!$B$6)*Pigments!$B$5)/Physical!$D29)</f>
        <v>0</v>
      </c>
      <c r="P29">
        <f>(((Area!P29/Pigments!$B$6)*Pigments!$B$5)/Physical!$D29)</f>
        <v>0</v>
      </c>
    </row>
    <row r="30" spans="1:16" x14ac:dyDescent="0.2">
      <c r="A30">
        <f>Physical!A30</f>
        <v>20</v>
      </c>
      <c r="B30">
        <f>(((Area!B30/Pigments!$B$6)*Pigments!$B$5)/Physical!$D30)*Pigments!$E$2</f>
        <v>6.4965484447584418E-2</v>
      </c>
      <c r="C30">
        <f>(((Area!C30/Pigments!$B$6)*Pigments!$B$5)/Physical!$D30)*Pigments!$G$2</f>
        <v>1.179228644957207E-2</v>
      </c>
      <c r="D30">
        <f>(((Area!D30/Pigments!$B$6)*Pigments!$B$5)/Physical!$D30)*Pigments!$E$2</f>
        <v>5.0676382734719673E-2</v>
      </c>
      <c r="E30">
        <f>(((Area!E30/Pigments!$B$6)*Pigments!$B$5)/Physical!$D$30)*Pigments!$E$5</f>
        <v>1.3753451529004321E-2</v>
      </c>
      <c r="F30">
        <f>(((Area!F30/Pigments!$B$6)*Pigments!$B$5)/Physical!$D30)*Pigments!$E$6</f>
        <v>1.909384852310516E-2</v>
      </c>
      <c r="G30">
        <f>(((Area!G30/Pigments!$B$6)*Pigments!$B$5)/Physical!$D30)*Pigments!$E$2</f>
        <v>1.6215163172295911E-2</v>
      </c>
      <c r="H30">
        <f>(((Area!H30/Pigments!$B$6)*Pigments!$B$5)/Physical!$D30)*Pigments!$G$2</f>
        <v>0</v>
      </c>
      <c r="I30">
        <f>(((Area!I30/Pigments!$B$6)*Pigments!$B$5)/Physical!$D30)*Pigments!$G$3</f>
        <v>2.6547119968740072E-2</v>
      </c>
      <c r="J30">
        <f>(((Area!J30/Pigments!$B$6)*Pigments!$B$5)/Physical!$D30)*Pigments!$G$4</f>
        <v>0.1947646739722359</v>
      </c>
      <c r="K30">
        <f>(((Area!K30/Pigments!$B$6)*Pigments!$B$5)/Physical!$D30)*Pigments!$G$4</f>
        <v>1.7340045009601041E-2</v>
      </c>
      <c r="L30">
        <f>(((Area!L30/Pigments!$B$6)*Pigments!$B$5)/Physical!$D30)*Pigments!$G$6</f>
        <v>5.8370564579148269E-3</v>
      </c>
      <c r="M30">
        <f>(((Area!M30/Pigments!$B$6)*Pigments!$B$5)/Physical!$D30)*Pigments!$G$7</f>
        <v>1.3739322268449348E-2</v>
      </c>
      <c r="N30">
        <f>(((Area!N30/Pigments!$B$6)*Pigments!$B$5)/Physical!$D30)*Pigments!$I$3</f>
        <v>4.6188827601768012E-2</v>
      </c>
      <c r="O30">
        <f>(((Area!O30/Pigments!$B$6)*Pigments!$B$5)/Physical!$D30)</f>
        <v>0</v>
      </c>
      <c r="P30">
        <f>(((Area!P30/Pigments!$B$6)*Pigments!$B$5)/Physical!$D30)</f>
        <v>0</v>
      </c>
    </row>
    <row r="31" spans="1:16" x14ac:dyDescent="0.2">
      <c r="A31">
        <f>Physical!A31</f>
        <v>21</v>
      </c>
      <c r="B31">
        <f>(((Area!B31/Pigments!$B$6)*Pigments!$B$5)/Physical!$D31)*Pigments!$E$2</f>
        <v>5.4368017663028081E-2</v>
      </c>
      <c r="C31">
        <f>(((Area!C31/Pigments!$B$6)*Pigments!$B$5)/Physical!$D31)*Pigments!$G$2</f>
        <v>2.9135529661926318E-3</v>
      </c>
      <c r="D31">
        <f>(((Area!D31/Pigments!$B$6)*Pigments!$B$5)/Physical!$D31)*Pigments!$E$2</f>
        <v>1.2552554678954931E-2</v>
      </c>
      <c r="E31">
        <f>(((Area!E31/Pigments!$B$6)*Pigments!$B$5)/Physical!$D31)*Pigments!$E$5</f>
        <v>1.0385149457239826E-2</v>
      </c>
      <c r="F31">
        <f>(((Area!F31/Pigments!$B$6)*Pigments!$B$5)/Physical!$D31)*Pigments!$E$6</f>
        <v>3.4991411261071706E-2</v>
      </c>
      <c r="G31">
        <f>(((Area!G31/Pigments!$B$6)*Pigments!$B$5)/Physical!$D31)*Pigments!$E$2</f>
        <v>4.3885641678988434E-3</v>
      </c>
      <c r="H31">
        <f>(((Area!H31/Pigments!$B$6)*Pigments!$B$5)/Physical!$D31)*Pigments!$G$2</f>
        <v>0</v>
      </c>
      <c r="I31">
        <f>(((Area!I31/Pigments!$B$6)*Pigments!$B$5)/Physical!$D31)*Pigments!$G$3</f>
        <v>2.71123692205591E-2</v>
      </c>
      <c r="J31">
        <f>(((Area!J31/Pigments!$B$6)*Pigments!$B$5)/Physical!$D31)*Pigments!$G$4</f>
        <v>0.12694969849683405</v>
      </c>
      <c r="K31">
        <f>(((Area!K31/Pigments!$B$6)*Pigments!$B$5)/Physical!$D31)*Pigments!$G$4</f>
        <v>1.1079499953110326E-2</v>
      </c>
      <c r="L31">
        <f>(((Area!L31/Pigments!$B$6)*Pigments!$B$5)/Physical!$D31)*Pigments!$G$6</f>
        <v>3.5645570463885565E-3</v>
      </c>
      <c r="M31">
        <f>(((Area!M31/Pigments!$B$6)*Pigments!$B$5)/Physical!$D31)*Pigments!$G$7</f>
        <v>3.7184884763632096E-3</v>
      </c>
      <c r="N31">
        <f>(((Area!N31/Pigments!$B$6)*Pigments!$B$5)/Physical!$D31)*Pigments!$I$3</f>
        <v>2.8151540913113345E-2</v>
      </c>
      <c r="O31">
        <f>(((Area!O31/Pigments!$B$6)*Pigments!$B$5)/Physical!$D31)</f>
        <v>0</v>
      </c>
      <c r="P31">
        <f>(((Area!P31/Pigments!$B$6)*Pigments!$B$5)/Physical!$D31)</f>
        <v>0</v>
      </c>
    </row>
    <row r="32" spans="1:16" x14ac:dyDescent="0.2">
      <c r="A32">
        <f>Physical!A32</f>
        <v>22</v>
      </c>
      <c r="B32">
        <f>(((Area!B32/Pigments!$B$6)*Pigments!$B$5)/Physical!$D32)*Pigments!$E$2</f>
        <v>7.9665707150758741E-2</v>
      </c>
      <c r="C32">
        <f>(((Area!C32/Pigments!$B$6)*Pigments!$B$5)/Physical!$D32)*Pigments!$G$2</f>
        <v>1.2043509311093461E-2</v>
      </c>
      <c r="D32">
        <f>(((Area!D32/Pigments!$B$6)*Pigments!$B$5)/Physical!$D32)*Pigments!$E$2</f>
        <v>0.12435557117172702</v>
      </c>
      <c r="E32">
        <f>(((Area!E32/Pigments!$B$6)*Pigments!$B$5)/Physical!$D32)*Pigments!$E$5</f>
        <v>3.3394435724101015E-2</v>
      </c>
      <c r="F32">
        <f>(((Area!F32/Pigments!$B$6)*Pigments!$B$5)/Physical!$D32)*Pigments!$E$6</f>
        <v>5.9162534735137717E-2</v>
      </c>
      <c r="G32">
        <f>(((Area!G32/Pigments!$B$6)*Pigments!$B$5)/Physical!$D32)*Pigments!$E$2</f>
        <v>4.7471597652919938E-2</v>
      </c>
      <c r="H32">
        <f>(((Area!H32/Pigments!$B$6)*Pigments!$B$5)/Physical!$D32)*Pigments!$G$2</f>
        <v>0</v>
      </c>
      <c r="I32">
        <f>(((Area!I32/Pigments!$B$6)*Pigments!$B$5)/Physical!$D32)*Pigments!$G$3</f>
        <v>6.030385502650483E-2</v>
      </c>
      <c r="J32">
        <f>(((Area!J32/Pigments!$B$6)*Pigments!$B$5)/Physical!$D32)*Pigments!$G$4</f>
        <v>0.31301640107480699</v>
      </c>
      <c r="K32">
        <f>(((Area!K32/Pigments!$B$6)*Pigments!$B$5)/Physical!$D32)*Pigments!$G$4</f>
        <v>2.9072974638499751E-2</v>
      </c>
      <c r="L32">
        <f>(((Area!L32/Pigments!$B$6)*Pigments!$B$5)/Physical!$D32)*Pigments!$G$6</f>
        <v>3.2120836800284256E-3</v>
      </c>
      <c r="M32">
        <f>(((Area!M32/Pigments!$B$6)*Pigments!$B$5)/Physical!$D32)*Pigments!$G$7</f>
        <v>4.0223312699435604E-2</v>
      </c>
      <c r="N32">
        <f>(((Area!N32/Pigments!$B$6)*Pigments!$B$5)/Physical!$D32)*Pigments!$I$3</f>
        <v>0.11233072991344595</v>
      </c>
      <c r="O32">
        <f>(((Area!O32/Pigments!$B$6)*Pigments!$B$5)/Physical!$D32)</f>
        <v>0</v>
      </c>
      <c r="P32">
        <f>(((Area!P32/Pigments!$B$6)*Pigments!$B$5)/Physical!$D32)</f>
        <v>0</v>
      </c>
    </row>
    <row r="33" spans="1:16" x14ac:dyDescent="0.2">
      <c r="A33">
        <f>Physical!A33</f>
        <v>0</v>
      </c>
      <c r="B33" t="e">
        <f>(((Area!B33/Pigments!$B$6)*Pigments!$B$5)/Physical!$D33)*Pigments!$E$2</f>
        <v>#DIV/0!</v>
      </c>
      <c r="C33" t="e">
        <f>(((Area!C33/Pigments!$B$6)*Pigments!$B$5)/Physical!$D33)*Pigments!$E$3</f>
        <v>#DIV/0!</v>
      </c>
      <c r="D33" t="e">
        <f>(((Area!D33/Pigments!$B$6)*Pigments!$B$5)/Physical!$D33)*Pigments!$E$4</f>
        <v>#DIV/0!</v>
      </c>
      <c r="E33" t="e">
        <f>(((Area!E33/Pigments!$B$6)*Pigments!$B$5)/Physical!$D33)*Pigments!$E$5</f>
        <v>#DIV/0!</v>
      </c>
      <c r="F33" t="e">
        <f>(((Area!F33/Pigments!$B$6)*Pigments!$B$5)/Physical!$D33)*Pigments!$E$6</f>
        <v>#DIV/0!</v>
      </c>
      <c r="G33" t="e">
        <f>(((Area!G33/Pigments!$B$6)*Pigments!$B$5)/Physical!$D33)*Pigments!$E$7</f>
        <v>#DIV/0!</v>
      </c>
      <c r="H33" t="e">
        <f>(((Area!H33/Pigments!$B$6)*Pigments!$B$5)/Physical!$D33)*Pigments!$G$2</f>
        <v>#DIV/0!</v>
      </c>
      <c r="I33" t="e">
        <f>(((Area!I33/Pigments!$B$6)*Pigments!$B$5)/Physical!$D33)*Pigments!$G$3</f>
        <v>#DIV/0!</v>
      </c>
      <c r="J33" t="e">
        <f>(((Area!J33/Pigments!$B$6)*Pigments!$B$5)/Physical!$D33)*Pigments!$G$4</f>
        <v>#DIV/0!</v>
      </c>
      <c r="K33" t="e">
        <f>(((Area!K33/Pigments!$B$6)*Pigments!$B$5)/Physical!$D33)*Pigments!$G$5</f>
        <v>#DIV/0!</v>
      </c>
      <c r="L33" t="e">
        <f>(((Area!L33/Pigments!$B$6)*Pigments!$B$5)/Physical!$D33)*Pigments!$G$6</f>
        <v>#DIV/0!</v>
      </c>
      <c r="M33" t="e">
        <f>(((Area!M33/Pigments!$B$6)*Pigments!$B$5)/Physical!$D33)*Pigments!$G$7</f>
        <v>#DIV/0!</v>
      </c>
      <c r="N33" t="e">
        <f>(((Area!N33/Pigments!$B$6)*Pigments!$B$5)/Physical!$D33)*Pigments!$I$2</f>
        <v>#DIV/0!</v>
      </c>
      <c r="O33" t="e">
        <f>(((Area!O33/Pigments!$B$6)*Pigments!$B$5)/Physical!$D33)</f>
        <v>#DIV/0!</v>
      </c>
      <c r="P33" t="e">
        <f>(((Area!P33/Pigments!$B$6)*Pigments!$B$5)/Physical!$D33)</f>
        <v>#DIV/0!</v>
      </c>
    </row>
    <row r="34" spans="1:16" x14ac:dyDescent="0.2">
      <c r="A34">
        <f>Physical!A34</f>
        <v>0</v>
      </c>
      <c r="B34" t="e">
        <f>(((Area!B34/Pigments!$B$6)*Pigments!$B$5)/Physical!$D34)*Pigments!$E$2</f>
        <v>#DIV/0!</v>
      </c>
      <c r="C34" t="e">
        <f>(((Area!C34/Pigments!$B$6)*Pigments!$B$5)/Physical!$D34)*Pigments!$E$3</f>
        <v>#DIV/0!</v>
      </c>
      <c r="D34" t="e">
        <f>(((Area!D34/Pigments!$B$6)*Pigments!$B$5)/Physical!$D34)*Pigments!$E$4</f>
        <v>#DIV/0!</v>
      </c>
      <c r="E34" t="e">
        <f>(((Area!E34/Pigments!$B$6)*Pigments!$B$5)/Physical!$D34)*Pigments!$E$5</f>
        <v>#DIV/0!</v>
      </c>
      <c r="F34" t="e">
        <f>(((Area!F34/Pigments!$B$6)*Pigments!$B$5)/Physical!$D34)*Pigments!$E$6</f>
        <v>#DIV/0!</v>
      </c>
      <c r="G34" t="e">
        <f>(((Area!G34/Pigments!$B$6)*Pigments!$B$5)/Physical!$D34)*Pigments!$E$7</f>
        <v>#DIV/0!</v>
      </c>
      <c r="H34" t="e">
        <f>(((Area!H34/Pigments!$B$6)*Pigments!$B$5)/Physical!$D34)*Pigments!$G$2</f>
        <v>#DIV/0!</v>
      </c>
      <c r="I34" t="e">
        <f>(((Area!I34/Pigments!$B$6)*Pigments!$B$5)/Physical!$D34)*Pigments!$G$3</f>
        <v>#DIV/0!</v>
      </c>
      <c r="J34" t="e">
        <f>(((Area!J34/Pigments!$B$6)*Pigments!$B$5)/Physical!$D34)*Pigments!$G$4</f>
        <v>#DIV/0!</v>
      </c>
      <c r="K34" t="e">
        <f>(((Area!K34/Pigments!$B$6)*Pigments!$B$5)/Physical!$D34)*Pigments!$G$5</f>
        <v>#DIV/0!</v>
      </c>
      <c r="L34" t="e">
        <f>(((Area!L34/Pigments!$B$6)*Pigments!$B$5)/Physical!$D34)*Pigments!$G$6</f>
        <v>#DIV/0!</v>
      </c>
      <c r="M34" t="e">
        <f>(((Area!M34/Pigments!$B$6)*Pigments!$B$5)/Physical!$D34)*Pigments!$G$7</f>
        <v>#DIV/0!</v>
      </c>
      <c r="N34" t="e">
        <f>(((Area!N34/Pigments!$B$6)*Pigments!$B$5)/Physical!$D34)*Pigments!$I$2</f>
        <v>#DIV/0!</v>
      </c>
      <c r="O34" t="e">
        <f>(((Area!O34/Pigments!$B$6)*Pigments!$B$5)/Physical!$D34)</f>
        <v>#DIV/0!</v>
      </c>
      <c r="P34" t="e">
        <f>(((Area!P34/Pigments!$B$6)*Pigments!$B$5)/Physical!$D34)</f>
        <v>#DIV/0!</v>
      </c>
    </row>
    <row r="35" spans="1:16" x14ac:dyDescent="0.2">
      <c r="A35">
        <f>Physical!A35</f>
        <v>0</v>
      </c>
      <c r="B35" t="e">
        <f>(((Area!B35/Pigments!$B$6)*Pigments!$B$5)/Physical!$D35)*Pigments!$E$2</f>
        <v>#DIV/0!</v>
      </c>
      <c r="C35" t="e">
        <f>(((Area!C35/Pigments!$B$6)*Pigments!$B$5)/Physical!$D35)*Pigments!$E$3</f>
        <v>#DIV/0!</v>
      </c>
      <c r="D35" t="e">
        <f>(((Area!D35/Pigments!$B$6)*Pigments!$B$5)/Physical!$D35)*Pigments!$E$4</f>
        <v>#DIV/0!</v>
      </c>
      <c r="E35" t="e">
        <f>(((Area!E35/Pigments!$B$6)*Pigments!$B$5)/Physical!$D35)*Pigments!$E$5</f>
        <v>#DIV/0!</v>
      </c>
      <c r="F35" t="e">
        <f>(((Area!F35/Pigments!$B$6)*Pigments!$B$5)/Physical!$D35)*Pigments!$E$6</f>
        <v>#DIV/0!</v>
      </c>
      <c r="G35" t="e">
        <f>(((Area!G35/Pigments!$B$6)*Pigments!$B$5)/Physical!$D35)*Pigments!$E$7</f>
        <v>#DIV/0!</v>
      </c>
      <c r="H35" t="e">
        <f>(((Area!H35/Pigments!$B$6)*Pigments!$B$5)/Physical!$D35)*Pigments!$G$2</f>
        <v>#DIV/0!</v>
      </c>
      <c r="I35" t="e">
        <f>(((Area!I35/Pigments!$B$6)*Pigments!$B$5)/Physical!$D35)*Pigments!$G$3</f>
        <v>#DIV/0!</v>
      </c>
      <c r="J35" t="e">
        <f>(((Area!J35/Pigments!$B$6)*Pigments!$B$5)/Physical!$D35)*Pigments!$G$4</f>
        <v>#DIV/0!</v>
      </c>
      <c r="K35" t="e">
        <f>(((Area!K35/Pigments!$B$6)*Pigments!$B$5)/Physical!$D35)*Pigments!$G$5</f>
        <v>#DIV/0!</v>
      </c>
      <c r="L35" t="e">
        <f>(((Area!L35/Pigments!$B$6)*Pigments!$B$5)/Physical!$D35)*Pigments!$G$6</f>
        <v>#DIV/0!</v>
      </c>
      <c r="M35" t="e">
        <f>(((Area!M35/Pigments!$B$6)*Pigments!$B$5)/Physical!$D35)*Pigments!$G$7</f>
        <v>#DIV/0!</v>
      </c>
      <c r="N35" t="e">
        <f>(((Area!N35/Pigments!$B$6)*Pigments!$B$5)/Physical!$D35)*Pigments!$I$2</f>
        <v>#DIV/0!</v>
      </c>
      <c r="O35" t="e">
        <f>(((Area!O35/Pigments!$B$6)*Pigments!$B$5)/Physical!$D35)</f>
        <v>#DIV/0!</v>
      </c>
      <c r="P35" t="e">
        <f>(((Area!P35/Pigments!$B$6)*Pigments!$B$5)/Physical!$D35)</f>
        <v>#DIV/0!</v>
      </c>
    </row>
    <row r="36" spans="1:16" x14ac:dyDescent="0.2">
      <c r="A36">
        <f>Physical!A36</f>
        <v>0</v>
      </c>
      <c r="B36" t="e">
        <f>(((Area!B36/Pigments!$B$6)*Pigments!$B$5)/Physical!$D36)*Pigments!$E$2</f>
        <v>#DIV/0!</v>
      </c>
      <c r="C36" t="e">
        <f>(((Area!C36/Pigments!$B$6)*Pigments!$B$5)/Physical!$D36)*Pigments!$E$3</f>
        <v>#DIV/0!</v>
      </c>
      <c r="D36" t="e">
        <f>(((Area!D36/Pigments!$B$6)*Pigments!$B$5)/Physical!$D36)*Pigments!$E$4</f>
        <v>#DIV/0!</v>
      </c>
      <c r="E36" t="e">
        <f>(((Area!E36/Pigments!$B$6)*Pigments!$B$5)/Physical!$D36)*Pigments!$E$5</f>
        <v>#DIV/0!</v>
      </c>
      <c r="F36" t="e">
        <f>(((Area!F36/Pigments!$B$6)*Pigments!$B$5)/Physical!$D36)*Pigments!$E$6</f>
        <v>#DIV/0!</v>
      </c>
      <c r="G36" t="e">
        <f>(((Area!G36/Pigments!$B$6)*Pigments!$B$5)/Physical!$D36)*Pigments!$E$7</f>
        <v>#DIV/0!</v>
      </c>
      <c r="H36" t="e">
        <f>(((Area!H36/Pigments!$B$6)*Pigments!$B$5)/Physical!$D36)*Pigments!$G$2</f>
        <v>#DIV/0!</v>
      </c>
      <c r="I36" t="e">
        <f>(((Area!I36/Pigments!$B$6)*Pigments!$B$5)/Physical!$D36)*Pigments!$G$3</f>
        <v>#DIV/0!</v>
      </c>
      <c r="J36" t="e">
        <f>(((Area!J36/Pigments!$B$6)*Pigments!$B$5)/Physical!$D36)*Pigments!$G$4</f>
        <v>#DIV/0!</v>
      </c>
      <c r="K36" t="e">
        <f>(((Area!K36/Pigments!$B$6)*Pigments!$B$5)/Physical!$D36)*Pigments!$G$5</f>
        <v>#DIV/0!</v>
      </c>
      <c r="L36" t="e">
        <f>(((Area!L36/Pigments!$B$6)*Pigments!$B$5)/Physical!$D36)*Pigments!$G$6</f>
        <v>#DIV/0!</v>
      </c>
      <c r="M36" t="e">
        <f>(((Area!M36/Pigments!$B$6)*Pigments!$B$5)/Physical!$D36)*Pigments!$G$7</f>
        <v>#DIV/0!</v>
      </c>
      <c r="N36" t="e">
        <f>(((Area!N36/Pigments!$B$6)*Pigments!$B$5)/Physical!$D36)*Pigments!$I$2</f>
        <v>#DIV/0!</v>
      </c>
      <c r="O36" t="e">
        <f>(((Area!O36/Pigments!$B$6)*Pigments!$B$5)/Physical!$D36)</f>
        <v>#DIV/0!</v>
      </c>
      <c r="P36" t="e">
        <f>(((Area!P36/Pigments!$B$6)*Pigments!$B$5)/Physical!$D36)</f>
        <v>#DIV/0!</v>
      </c>
    </row>
    <row r="37" spans="1:16" x14ac:dyDescent="0.2">
      <c r="A37">
        <f>Physical!A37</f>
        <v>0</v>
      </c>
      <c r="B37" t="e">
        <f>(((Area!B37/Pigments!$B$6)*Pigments!$B$5)/Physical!$D37)*Pigments!$E$2</f>
        <v>#DIV/0!</v>
      </c>
      <c r="C37" t="e">
        <f>(((Area!C37/Pigments!$B$6)*Pigments!$B$5)/Physical!$D37)*Pigments!$E$3</f>
        <v>#DIV/0!</v>
      </c>
      <c r="D37" t="e">
        <f>(((Area!D37/Pigments!$B$6)*Pigments!$B$5)/Physical!$D37)*Pigments!$E$4</f>
        <v>#DIV/0!</v>
      </c>
      <c r="E37" t="e">
        <f>(((Area!E37/Pigments!$B$6)*Pigments!$B$5)/Physical!$D37)*Pigments!$E$5</f>
        <v>#DIV/0!</v>
      </c>
      <c r="F37" t="e">
        <f>(((Area!F37/Pigments!$B$6)*Pigments!$B$5)/Physical!$D37)*Pigments!$E$6</f>
        <v>#DIV/0!</v>
      </c>
      <c r="G37" t="e">
        <f>(((Area!G37/Pigments!$B$6)*Pigments!$B$5)/Physical!$D37)*Pigments!$E$7</f>
        <v>#DIV/0!</v>
      </c>
      <c r="H37" t="e">
        <f>(((Area!H37/Pigments!$B$6)*Pigments!$B$5)/Physical!$D37)*Pigments!$G$2</f>
        <v>#DIV/0!</v>
      </c>
      <c r="I37" t="e">
        <f>(((Area!I37/Pigments!$B$6)*Pigments!$B$5)/Physical!$D37)*Pigments!$G$3</f>
        <v>#DIV/0!</v>
      </c>
      <c r="J37" t="e">
        <f>(((Area!J37/Pigments!$B$6)*Pigments!$B$5)/Physical!$D37)*Pigments!$G$4</f>
        <v>#DIV/0!</v>
      </c>
      <c r="K37" t="e">
        <f>(((Area!K37/Pigments!$B$6)*Pigments!$B$5)/Physical!$D37)*Pigments!$G$5</f>
        <v>#DIV/0!</v>
      </c>
      <c r="L37" t="e">
        <f>(((Area!L37/Pigments!$B$6)*Pigments!$B$5)/Physical!$D37)*Pigments!$G$6</f>
        <v>#DIV/0!</v>
      </c>
      <c r="M37" t="e">
        <f>(((Area!M37/Pigments!$B$6)*Pigments!$B$5)/Physical!$D37)*Pigments!$G$7</f>
        <v>#DIV/0!</v>
      </c>
      <c r="N37" t="e">
        <f>(((Area!N37/Pigments!$B$6)*Pigments!$B$5)/Physical!$D37)*Pigments!$I$2</f>
        <v>#DIV/0!</v>
      </c>
      <c r="O37" t="e">
        <f>(((Area!O37/Pigments!$B$6)*Pigments!$B$5)/Physical!$D37)</f>
        <v>#DIV/0!</v>
      </c>
      <c r="P37" t="e">
        <f>(((Area!P37/Pigments!$B$6)*Pigments!$B$5)/Physical!$D37)</f>
        <v>#DIV/0!</v>
      </c>
    </row>
    <row r="38" spans="1:16" x14ac:dyDescent="0.2">
      <c r="A38">
        <f>Physical!A38</f>
        <v>0</v>
      </c>
      <c r="B38" t="e">
        <f>(((Area!B38/Pigments!$B$6)*Pigments!$B$5)/Physical!$D38)*Pigments!$E$2</f>
        <v>#DIV/0!</v>
      </c>
      <c r="C38" t="e">
        <f>(((Area!C38/Pigments!$B$6)*Pigments!$B$5)/Physical!$D38)*Pigments!$E$3</f>
        <v>#DIV/0!</v>
      </c>
      <c r="D38" t="e">
        <f>(((Area!D38/Pigments!$B$6)*Pigments!$B$5)/Physical!$D38)*Pigments!$E$4</f>
        <v>#DIV/0!</v>
      </c>
      <c r="E38" t="e">
        <f>(((Area!E38/Pigments!$B$6)*Pigments!$B$5)/Physical!$D38)*Pigments!$E$5</f>
        <v>#DIV/0!</v>
      </c>
      <c r="F38" t="e">
        <f>(((Area!F38/Pigments!$B$6)*Pigments!$B$5)/Physical!$D38)*Pigments!$E$6</f>
        <v>#DIV/0!</v>
      </c>
      <c r="G38" t="e">
        <f>(((Area!G38/Pigments!$B$6)*Pigments!$B$5)/Physical!$D38)*Pigments!$E$7</f>
        <v>#DIV/0!</v>
      </c>
      <c r="H38" t="e">
        <f>(((Area!H38/Pigments!$B$6)*Pigments!$B$5)/Physical!$D38)*Pigments!$G$2</f>
        <v>#DIV/0!</v>
      </c>
      <c r="I38" t="e">
        <f>(((Area!I38/Pigments!$B$6)*Pigments!$B$5)/Physical!$D38)*Pigments!$G$3</f>
        <v>#DIV/0!</v>
      </c>
      <c r="J38" t="e">
        <f>(((Area!J38/Pigments!$B$6)*Pigments!$B$5)/Physical!$D38)*Pigments!$G$4</f>
        <v>#DIV/0!</v>
      </c>
      <c r="K38" t="e">
        <f>(((Area!K38/Pigments!$B$6)*Pigments!$B$5)/Physical!$D38)*Pigments!$G$5</f>
        <v>#DIV/0!</v>
      </c>
      <c r="L38" t="e">
        <f>(((Area!L38/Pigments!$B$6)*Pigments!$B$5)/Physical!$D38)*Pigments!$G$6</f>
        <v>#DIV/0!</v>
      </c>
      <c r="M38" t="e">
        <f>(((Area!M38/Pigments!$B$6)*Pigments!$B$5)/Physical!$D38)*Pigments!$G$7</f>
        <v>#DIV/0!</v>
      </c>
      <c r="N38" t="e">
        <f>(((Area!N38/Pigments!$B$6)*Pigments!$B$5)/Physical!$D38)*Pigments!$I$2</f>
        <v>#DIV/0!</v>
      </c>
      <c r="O38" t="e">
        <f>(((Area!O38/Pigments!$B$6)*Pigments!$B$5)/Physical!$D38)</f>
        <v>#DIV/0!</v>
      </c>
      <c r="P38" t="e">
        <f>(((Area!P38/Pigments!$B$6)*Pigments!$B$5)/Physical!$D38)</f>
        <v>#DIV/0!</v>
      </c>
    </row>
    <row r="39" spans="1:16" x14ac:dyDescent="0.2">
      <c r="A39">
        <f>Physical!A39</f>
        <v>0</v>
      </c>
      <c r="B39" t="e">
        <f>(((Area!B39/Pigments!$B$6)*Pigments!$B$5)/Physical!$D39)*Pigments!$E$2</f>
        <v>#DIV/0!</v>
      </c>
      <c r="C39" t="e">
        <f>(((Area!C39/Pigments!$B$6)*Pigments!$B$5)/Physical!$D39)*Pigments!$E$3</f>
        <v>#DIV/0!</v>
      </c>
      <c r="D39" t="e">
        <f>(((Area!D39/Pigments!$B$6)*Pigments!$B$5)/Physical!$D39)*Pigments!$E$4</f>
        <v>#DIV/0!</v>
      </c>
      <c r="E39" t="e">
        <f>(((Area!E39/Pigments!$B$6)*Pigments!$B$5)/Physical!$D39)*Pigments!$E$5</f>
        <v>#DIV/0!</v>
      </c>
      <c r="F39" t="e">
        <f>(((Area!F39/Pigments!$B$6)*Pigments!$B$5)/Physical!$D39)*Pigments!$E$6</f>
        <v>#DIV/0!</v>
      </c>
      <c r="G39" t="e">
        <f>(((Area!G39/Pigments!$B$6)*Pigments!$B$5)/Physical!$D39)*Pigments!$E$7</f>
        <v>#DIV/0!</v>
      </c>
      <c r="H39" t="e">
        <f>(((Area!H39/Pigments!$B$6)*Pigments!$B$5)/Physical!$D39)*Pigments!$G$2</f>
        <v>#DIV/0!</v>
      </c>
      <c r="I39" t="e">
        <f>(((Area!I39/Pigments!$B$6)*Pigments!$B$5)/Physical!$D39)*Pigments!$G$3</f>
        <v>#DIV/0!</v>
      </c>
      <c r="J39" t="e">
        <f>(((Area!J39/Pigments!$B$6)*Pigments!$B$5)/Physical!$D39)*Pigments!$G$4</f>
        <v>#DIV/0!</v>
      </c>
      <c r="K39" t="e">
        <f>(((Area!K39/Pigments!$B$6)*Pigments!$B$5)/Physical!$D39)*Pigments!$G$5</f>
        <v>#DIV/0!</v>
      </c>
      <c r="L39" t="e">
        <f>(((Area!L39/Pigments!$B$6)*Pigments!$B$5)/Physical!$D39)*Pigments!$G$6</f>
        <v>#DIV/0!</v>
      </c>
      <c r="M39" t="e">
        <f>(((Area!M39/Pigments!$B$6)*Pigments!$B$5)/Physical!$D39)*Pigments!$G$7</f>
        <v>#DIV/0!</v>
      </c>
      <c r="N39" t="e">
        <f>(((Area!N39/Pigments!$B$6)*Pigments!$B$5)/Physical!$D39)*Pigments!$I$2</f>
        <v>#DIV/0!</v>
      </c>
      <c r="O39" t="e">
        <f>(((Area!O39/Pigments!$B$6)*Pigments!$B$5)/Physical!$D39)</f>
        <v>#DIV/0!</v>
      </c>
      <c r="P39" t="e">
        <f>(((Area!P39/Pigments!$B$6)*Pigments!$B$5)/Physical!$D39)</f>
        <v>#DIV/0!</v>
      </c>
    </row>
    <row r="40" spans="1:16" x14ac:dyDescent="0.2">
      <c r="A40">
        <f>Physical!A40</f>
        <v>0</v>
      </c>
      <c r="B40" t="e">
        <f>(((Area!B40/Pigments!$B$6)*Pigments!$B$5)/Physical!$D40)*Pigments!$E$2</f>
        <v>#DIV/0!</v>
      </c>
      <c r="C40" t="e">
        <f>(((Area!C40/Pigments!$B$6)*Pigments!$B$5)/Physical!$D40)*Pigments!$E$3</f>
        <v>#DIV/0!</v>
      </c>
      <c r="D40" t="e">
        <f>(((Area!D40/Pigments!$B$6)*Pigments!$B$5)/Physical!$D40)*Pigments!$E$4</f>
        <v>#DIV/0!</v>
      </c>
      <c r="E40" t="e">
        <f>(((Area!E40/Pigments!$B$6)*Pigments!$B$5)/Physical!$D40)*Pigments!$E$5</f>
        <v>#DIV/0!</v>
      </c>
      <c r="F40" t="e">
        <f>(((Area!F40/Pigments!$B$6)*Pigments!$B$5)/Physical!$D40)*Pigments!$E$6</f>
        <v>#DIV/0!</v>
      </c>
      <c r="G40" t="e">
        <f>(((Area!G40/Pigments!$B$6)*Pigments!$B$5)/Physical!$D40)*Pigments!$E$7</f>
        <v>#DIV/0!</v>
      </c>
      <c r="H40" t="e">
        <f>(((Area!H40/Pigments!$B$6)*Pigments!$B$5)/Physical!$D40)*Pigments!$G$2</f>
        <v>#DIV/0!</v>
      </c>
      <c r="I40" t="e">
        <f>(((Area!I40/Pigments!$B$6)*Pigments!$B$5)/Physical!$D40)*Pigments!$G$3</f>
        <v>#DIV/0!</v>
      </c>
      <c r="J40" t="e">
        <f>(((Area!J40/Pigments!$B$6)*Pigments!$B$5)/Physical!$D40)*Pigments!$G$4</f>
        <v>#DIV/0!</v>
      </c>
      <c r="K40" t="e">
        <f>(((Area!K40/Pigments!$B$6)*Pigments!$B$5)/Physical!$D40)*Pigments!$G$5</f>
        <v>#DIV/0!</v>
      </c>
      <c r="L40" t="e">
        <f>(((Area!L40/Pigments!$B$6)*Pigments!$B$5)/Physical!$D40)*Pigments!$G$6</f>
        <v>#DIV/0!</v>
      </c>
      <c r="M40" t="e">
        <f>(((Area!M40/Pigments!$B$6)*Pigments!$B$5)/Physical!$D40)*Pigments!$G$7</f>
        <v>#DIV/0!</v>
      </c>
      <c r="N40" t="e">
        <f>(((Area!N40/Pigments!$B$6)*Pigments!$B$5)/Physical!$D40)*Pigments!$I$2</f>
        <v>#DIV/0!</v>
      </c>
      <c r="O40" t="e">
        <f>(((Area!O40/Pigments!$B$6)*Pigments!$B$5)/Physical!$D40)</f>
        <v>#DIV/0!</v>
      </c>
      <c r="P40" t="e">
        <f>(((Area!P40/Pigments!$B$6)*Pigments!$B$5)/Physical!$D40)</f>
        <v>#DIV/0!</v>
      </c>
    </row>
    <row r="41" spans="1:16" x14ac:dyDescent="0.2">
      <c r="A41">
        <f>Physical!A41</f>
        <v>0</v>
      </c>
      <c r="B41" t="e">
        <f>(((Area!B41/Pigments!$B$6)*Pigments!$B$5)/Physical!$D41)*Pigments!$E$2</f>
        <v>#DIV/0!</v>
      </c>
      <c r="C41" t="e">
        <f>(((Area!C41/Pigments!$B$6)*Pigments!$B$5)/Physical!$D41)*Pigments!$E$3</f>
        <v>#DIV/0!</v>
      </c>
      <c r="D41" t="e">
        <f>(((Area!D41/Pigments!$B$6)*Pigments!$B$5)/Physical!$D41)*Pigments!$E$4</f>
        <v>#DIV/0!</v>
      </c>
      <c r="E41" t="e">
        <f>(((Area!E41/Pigments!$B$6)*Pigments!$B$5)/Physical!$D41)*Pigments!$E$5</f>
        <v>#DIV/0!</v>
      </c>
      <c r="F41" t="e">
        <f>(((Area!F41/Pigments!$B$6)*Pigments!$B$5)/Physical!$D41)*Pigments!$E$6</f>
        <v>#DIV/0!</v>
      </c>
      <c r="G41" t="e">
        <f>(((Area!G41/Pigments!$B$6)*Pigments!$B$5)/Physical!$D41)*Pigments!$E$7</f>
        <v>#DIV/0!</v>
      </c>
      <c r="H41" t="e">
        <f>(((Area!H41/Pigments!$B$6)*Pigments!$B$5)/Physical!$D41)*Pigments!$G$2</f>
        <v>#DIV/0!</v>
      </c>
      <c r="I41" t="e">
        <f>(((Area!I41/Pigments!$B$6)*Pigments!$B$5)/Physical!$D41)*Pigments!$G$3</f>
        <v>#DIV/0!</v>
      </c>
      <c r="J41" t="e">
        <f>(((Area!J41/Pigments!$B$6)*Pigments!$B$5)/Physical!$D41)*Pigments!$G$4</f>
        <v>#DIV/0!</v>
      </c>
      <c r="K41" t="e">
        <f>(((Area!K41/Pigments!$B$6)*Pigments!$B$5)/Physical!$D41)*Pigments!$G$5</f>
        <v>#DIV/0!</v>
      </c>
      <c r="L41" t="e">
        <f>(((Area!L41/Pigments!$B$6)*Pigments!$B$5)/Physical!$D41)*Pigments!$G$6</f>
        <v>#DIV/0!</v>
      </c>
      <c r="M41" t="e">
        <f>(((Area!M41/Pigments!$B$6)*Pigments!$B$5)/Physical!$D41)*Pigments!$G$7</f>
        <v>#DIV/0!</v>
      </c>
      <c r="N41" t="e">
        <f>(((Area!N41/Pigments!$B$6)*Pigments!$B$5)/Physical!$D41)*Pigments!$I$2</f>
        <v>#DIV/0!</v>
      </c>
      <c r="O41" t="e">
        <f>(((Area!O41/Pigments!$B$6)*Pigments!$B$5)/Physical!$D41)</f>
        <v>#DIV/0!</v>
      </c>
      <c r="P41" t="e">
        <f>(((Area!P41/Pigments!$B$6)*Pigments!$B$5)/Physical!$D41)</f>
        <v>#DIV/0!</v>
      </c>
    </row>
    <row r="42" spans="1:16" x14ac:dyDescent="0.2">
      <c r="A42">
        <f>Physical!A42</f>
        <v>0</v>
      </c>
      <c r="B42" t="e">
        <f>(((Area!B42/Pigments!$B$6)*Pigments!$B$5)/Physical!$D42)*Pigments!$E$2</f>
        <v>#DIV/0!</v>
      </c>
      <c r="C42" t="e">
        <f>(((Area!C42/Pigments!$B$6)*Pigments!$B$5)/Physical!$D42)*Pigments!$E$3</f>
        <v>#DIV/0!</v>
      </c>
      <c r="D42" t="e">
        <f>(((Area!D42/Pigments!$B$6)*Pigments!$B$5)/Physical!$D42)*Pigments!$E$4</f>
        <v>#DIV/0!</v>
      </c>
      <c r="E42" t="e">
        <f>(((Area!E42/Pigments!$B$6)*Pigments!$B$5)/Physical!$D42)*Pigments!$E$5</f>
        <v>#DIV/0!</v>
      </c>
      <c r="F42" t="e">
        <f>(((Area!F42/Pigments!$B$6)*Pigments!$B$5)/Physical!$D42)*Pigments!$E$6</f>
        <v>#DIV/0!</v>
      </c>
      <c r="G42" t="e">
        <f>(((Area!G42/Pigments!$B$6)*Pigments!$B$5)/Physical!$D42)*Pigments!$E$7</f>
        <v>#DIV/0!</v>
      </c>
      <c r="H42" t="e">
        <f>(((Area!H42/Pigments!$B$6)*Pigments!$B$5)/Physical!$D42)*Pigments!$G$2</f>
        <v>#DIV/0!</v>
      </c>
      <c r="I42" t="e">
        <f>(((Area!I42/Pigments!$B$6)*Pigments!$B$5)/Physical!$D42)*Pigments!$G$3</f>
        <v>#DIV/0!</v>
      </c>
      <c r="J42" t="e">
        <f>(((Area!J42/Pigments!$B$6)*Pigments!$B$5)/Physical!$D42)*Pigments!$G$4</f>
        <v>#DIV/0!</v>
      </c>
      <c r="K42" t="e">
        <f>(((Area!K42/Pigments!$B$6)*Pigments!$B$5)/Physical!$D42)*Pigments!$G$5</f>
        <v>#DIV/0!</v>
      </c>
      <c r="L42" t="e">
        <f>(((Area!L42/Pigments!$B$6)*Pigments!$B$5)/Physical!$D42)*Pigments!$G$6</f>
        <v>#DIV/0!</v>
      </c>
      <c r="M42" t="e">
        <f>(((Area!M42/Pigments!$B$6)*Pigments!$B$5)/Physical!$D42)*Pigments!$G$7</f>
        <v>#DIV/0!</v>
      </c>
      <c r="N42" t="e">
        <f>(((Area!N42/Pigments!$B$6)*Pigments!$B$5)/Physical!$D42)*Pigments!$I$2</f>
        <v>#DIV/0!</v>
      </c>
      <c r="O42" t="e">
        <f>(((Area!O42/Pigments!$B$6)*Pigments!$B$5)/Physical!$D42)</f>
        <v>#DIV/0!</v>
      </c>
      <c r="P42" t="e">
        <f>(((Area!P42/Pigments!$B$6)*Pigments!$B$5)/Physical!$D42)</f>
        <v>#DIV/0!</v>
      </c>
    </row>
    <row r="43" spans="1:16" x14ac:dyDescent="0.2">
      <c r="A43">
        <f>Physical!A43</f>
        <v>0</v>
      </c>
      <c r="B43" t="e">
        <f>(((Area!B43/Pigments!$B$6)*Pigments!$B$5)/Physical!$D43)*Pigments!$E$2</f>
        <v>#DIV/0!</v>
      </c>
      <c r="C43" t="e">
        <f>(((Area!C43/Pigments!$B$6)*Pigments!$B$5)/Physical!$D43)*Pigments!$E$3</f>
        <v>#DIV/0!</v>
      </c>
      <c r="D43" t="e">
        <f>(((Area!D43/Pigments!$B$6)*Pigments!$B$5)/Physical!$D43)*Pigments!$E$4</f>
        <v>#DIV/0!</v>
      </c>
      <c r="E43" t="e">
        <f>(((Area!E43/Pigments!$B$6)*Pigments!$B$5)/Physical!$D43)*Pigments!$E$5</f>
        <v>#DIV/0!</v>
      </c>
      <c r="F43" t="e">
        <f>(((Area!F43/Pigments!$B$6)*Pigments!$B$5)/Physical!$D43)*Pigments!$E$6</f>
        <v>#DIV/0!</v>
      </c>
      <c r="G43" t="e">
        <f>(((Area!G43/Pigments!$B$6)*Pigments!$B$5)/Physical!$D43)*Pigments!$E$7</f>
        <v>#DIV/0!</v>
      </c>
      <c r="H43" t="e">
        <f>(((Area!H43/Pigments!$B$6)*Pigments!$B$5)/Physical!$D43)*Pigments!$G$2</f>
        <v>#DIV/0!</v>
      </c>
      <c r="I43" t="e">
        <f>(((Area!I43/Pigments!$B$6)*Pigments!$B$5)/Physical!$D43)*Pigments!$G$3</f>
        <v>#DIV/0!</v>
      </c>
      <c r="J43" t="e">
        <f>(((Area!J43/Pigments!$B$6)*Pigments!$B$5)/Physical!$D43)*Pigments!$G$4</f>
        <v>#DIV/0!</v>
      </c>
      <c r="K43" t="e">
        <f>(((Area!K43/Pigments!$B$6)*Pigments!$B$5)/Physical!$D43)*Pigments!$G$5</f>
        <v>#DIV/0!</v>
      </c>
      <c r="L43" t="e">
        <f>(((Area!L43/Pigments!$B$6)*Pigments!$B$5)/Physical!$D43)*Pigments!$G$6</f>
        <v>#DIV/0!</v>
      </c>
      <c r="M43" t="e">
        <f>(((Area!M43/Pigments!$B$6)*Pigments!$B$5)/Physical!$D43)*Pigments!$G$7</f>
        <v>#DIV/0!</v>
      </c>
      <c r="N43" t="e">
        <f>(((Area!N43/Pigments!$B$6)*Pigments!$B$5)/Physical!$D43)*Pigments!$I$2</f>
        <v>#DIV/0!</v>
      </c>
      <c r="O43" t="e">
        <f>(((Area!O43/Pigments!$B$6)*Pigments!$B$5)/Physical!$D43)</f>
        <v>#DIV/0!</v>
      </c>
      <c r="P43" t="e">
        <f>(((Area!P43/Pigments!$B$6)*Pigments!$B$5)/Physical!$D43)</f>
        <v>#DIV/0!</v>
      </c>
    </row>
    <row r="44" spans="1:16" x14ac:dyDescent="0.2">
      <c r="A44">
        <f>Physical!A44</f>
        <v>0</v>
      </c>
      <c r="B44" t="e">
        <f>(((Area!B44/Pigments!$B$6)*Pigments!$B$5)/Physical!$D44)*Pigments!$E$2</f>
        <v>#DIV/0!</v>
      </c>
      <c r="C44" t="e">
        <f>(((Area!C44/Pigments!$B$6)*Pigments!$B$5)/Physical!$D44)*Pigments!$E$3</f>
        <v>#DIV/0!</v>
      </c>
      <c r="D44" t="e">
        <f>(((Area!D44/Pigments!$B$6)*Pigments!$B$5)/Physical!$D44)*Pigments!$E$4</f>
        <v>#DIV/0!</v>
      </c>
      <c r="E44" t="e">
        <f>(((Area!E44/Pigments!$B$6)*Pigments!$B$5)/Physical!$D44)*Pigments!$E$5</f>
        <v>#DIV/0!</v>
      </c>
      <c r="F44" t="e">
        <f>(((Area!F44/Pigments!$B$6)*Pigments!$B$5)/Physical!$D44)*Pigments!$E$6</f>
        <v>#DIV/0!</v>
      </c>
      <c r="G44" t="e">
        <f>(((Area!G44/Pigments!$B$6)*Pigments!$B$5)/Physical!$D44)*Pigments!$E$7</f>
        <v>#DIV/0!</v>
      </c>
      <c r="H44" t="e">
        <f>(((Area!H44/Pigments!$B$6)*Pigments!$B$5)/Physical!$D44)*Pigments!$G$2</f>
        <v>#DIV/0!</v>
      </c>
      <c r="I44" t="e">
        <f>(((Area!I44/Pigments!$B$6)*Pigments!$B$5)/Physical!$D44)*Pigments!$G$3</f>
        <v>#DIV/0!</v>
      </c>
      <c r="J44" t="e">
        <f>(((Area!J44/Pigments!$B$6)*Pigments!$B$5)/Physical!$D44)*Pigments!$G$4</f>
        <v>#DIV/0!</v>
      </c>
      <c r="K44" t="e">
        <f>(((Area!K44/Pigments!$B$6)*Pigments!$B$5)/Physical!$D44)*Pigments!$G$5</f>
        <v>#DIV/0!</v>
      </c>
      <c r="L44" t="e">
        <f>(((Area!L44/Pigments!$B$6)*Pigments!$B$5)/Physical!$D44)*Pigments!$G$6</f>
        <v>#DIV/0!</v>
      </c>
      <c r="M44" t="e">
        <f>(((Area!M44/Pigments!$B$6)*Pigments!$B$5)/Physical!$D44)*Pigments!$G$7</f>
        <v>#DIV/0!</v>
      </c>
      <c r="N44" t="e">
        <f>(((Area!N44/Pigments!$B$6)*Pigments!$B$5)/Physical!$D44)*Pigments!$I$2</f>
        <v>#DIV/0!</v>
      </c>
      <c r="O44" t="e">
        <f>(((Area!O44/Pigments!$B$6)*Pigments!$B$5)/Physical!$D44)</f>
        <v>#DIV/0!</v>
      </c>
      <c r="P44" t="e">
        <f>(((Area!P44/Pigments!$B$6)*Pigments!$B$5)/Physical!$D44)</f>
        <v>#DIV/0!</v>
      </c>
    </row>
    <row r="45" spans="1:16" x14ac:dyDescent="0.2">
      <c r="A45">
        <f>Physical!A45</f>
        <v>0</v>
      </c>
      <c r="B45" t="e">
        <f>(((Area!B45/Pigments!$B$6)*Pigments!$B$5)/Physical!$D45)*Pigments!$E$2</f>
        <v>#DIV/0!</v>
      </c>
      <c r="C45" t="e">
        <f>(((Area!C45/Pigments!$B$6)*Pigments!$B$5)/Physical!$D45)*Pigments!$E$3</f>
        <v>#DIV/0!</v>
      </c>
      <c r="D45" t="e">
        <f>(((Area!D45/Pigments!$B$6)*Pigments!$B$5)/Physical!$D45)*Pigments!$E$4</f>
        <v>#DIV/0!</v>
      </c>
      <c r="E45" t="e">
        <f>(((Area!E45/Pigments!$B$6)*Pigments!$B$5)/Physical!$D45)*Pigments!$E$5</f>
        <v>#DIV/0!</v>
      </c>
      <c r="F45" t="e">
        <f>(((Area!F45/Pigments!$B$6)*Pigments!$B$5)/Physical!$D45)*Pigments!$E$6</f>
        <v>#DIV/0!</v>
      </c>
      <c r="G45" t="e">
        <f>(((Area!G45/Pigments!$B$6)*Pigments!$B$5)/Physical!$D45)*Pigments!$E$7</f>
        <v>#DIV/0!</v>
      </c>
      <c r="H45" t="e">
        <f>(((Area!H45/Pigments!$B$6)*Pigments!$B$5)/Physical!$D45)*Pigments!$G$2</f>
        <v>#DIV/0!</v>
      </c>
      <c r="I45" t="e">
        <f>(((Area!I45/Pigments!$B$6)*Pigments!$B$5)/Physical!$D45)*Pigments!$G$3</f>
        <v>#DIV/0!</v>
      </c>
      <c r="J45" t="e">
        <f>(((Area!J45/Pigments!$B$6)*Pigments!$B$5)/Physical!$D45)*Pigments!$G$4</f>
        <v>#DIV/0!</v>
      </c>
      <c r="K45" t="e">
        <f>(((Area!K45/Pigments!$B$6)*Pigments!$B$5)/Physical!$D45)*Pigments!$G$5</f>
        <v>#DIV/0!</v>
      </c>
      <c r="L45" t="e">
        <f>(((Area!L45/Pigments!$B$6)*Pigments!$B$5)/Physical!$D45)*Pigments!$G$6</f>
        <v>#DIV/0!</v>
      </c>
      <c r="M45" t="e">
        <f>(((Area!M45/Pigments!$B$6)*Pigments!$B$5)/Physical!$D45)*Pigments!$G$7</f>
        <v>#DIV/0!</v>
      </c>
      <c r="N45" t="e">
        <f>(((Area!N45/Pigments!$B$6)*Pigments!$B$5)/Physical!$D45)*Pigments!$I$2</f>
        <v>#DIV/0!</v>
      </c>
      <c r="O45" t="e">
        <f>(((Area!O45/Pigments!$B$6)*Pigments!$B$5)/Physical!$D45)</f>
        <v>#DIV/0!</v>
      </c>
      <c r="P45" t="e">
        <f>(((Area!P45/Pigments!$B$6)*Pigments!$B$5)/Physical!$D45)</f>
        <v>#DIV/0!</v>
      </c>
    </row>
    <row r="46" spans="1:16" x14ac:dyDescent="0.2">
      <c r="A46">
        <f>Physical!A46</f>
        <v>0</v>
      </c>
      <c r="B46" t="e">
        <f>(((Area!B46/Pigments!$B$6)*Pigments!$B$5)/Physical!$D46)*Pigments!$E$2</f>
        <v>#DIV/0!</v>
      </c>
      <c r="C46" t="e">
        <f>(((Area!C46/Pigments!$B$6)*Pigments!$B$5)/Physical!$D46)*Pigments!$E$3</f>
        <v>#DIV/0!</v>
      </c>
      <c r="D46" t="e">
        <f>(((Area!D46/Pigments!$B$6)*Pigments!$B$5)/Physical!$D46)*Pigments!$E$4</f>
        <v>#DIV/0!</v>
      </c>
      <c r="E46" t="e">
        <f>(((Area!E46/Pigments!$B$6)*Pigments!$B$5)/Physical!$D46)*Pigments!$E$5</f>
        <v>#DIV/0!</v>
      </c>
      <c r="F46" t="e">
        <f>(((Area!F46/Pigments!$B$6)*Pigments!$B$5)/Physical!$D46)*Pigments!$E$6</f>
        <v>#DIV/0!</v>
      </c>
      <c r="G46" t="e">
        <f>(((Area!G46/Pigments!$B$6)*Pigments!$B$5)/Physical!$D46)*Pigments!$E$7</f>
        <v>#DIV/0!</v>
      </c>
      <c r="H46" t="e">
        <f>(((Area!H46/Pigments!$B$6)*Pigments!$B$5)/Physical!$D46)*Pigments!$G$2</f>
        <v>#DIV/0!</v>
      </c>
      <c r="I46" t="e">
        <f>(((Area!I46/Pigments!$B$6)*Pigments!$B$5)/Physical!$D46)*Pigments!$G$3</f>
        <v>#DIV/0!</v>
      </c>
      <c r="J46" t="e">
        <f>(((Area!J46/Pigments!$B$6)*Pigments!$B$5)/Physical!$D46)*Pigments!$G$4</f>
        <v>#DIV/0!</v>
      </c>
      <c r="K46" t="e">
        <f>(((Area!K46/Pigments!$B$6)*Pigments!$B$5)/Physical!$D46)*Pigments!$G$5</f>
        <v>#DIV/0!</v>
      </c>
      <c r="L46" t="e">
        <f>(((Area!L46/Pigments!$B$6)*Pigments!$B$5)/Physical!$D46)*Pigments!$G$6</f>
        <v>#DIV/0!</v>
      </c>
      <c r="M46" t="e">
        <f>(((Area!M46/Pigments!$B$6)*Pigments!$B$5)/Physical!$D46)*Pigments!$G$7</f>
        <v>#DIV/0!</v>
      </c>
      <c r="N46" t="e">
        <f>(((Area!N46/Pigments!$B$6)*Pigments!$B$5)/Physical!$D46)*Pigments!$I$2</f>
        <v>#DIV/0!</v>
      </c>
      <c r="O46" t="e">
        <f>(((Area!O46/Pigments!$B$6)*Pigments!$B$5)/Physical!$D46)</f>
        <v>#DIV/0!</v>
      </c>
      <c r="P46" t="e">
        <f>(((Area!P46/Pigments!$B$6)*Pigments!$B$5)/Physical!$D46)</f>
        <v>#DIV/0!</v>
      </c>
    </row>
    <row r="47" spans="1:16" x14ac:dyDescent="0.2">
      <c r="A47">
        <f>Physical!A47</f>
        <v>0</v>
      </c>
      <c r="B47" t="e">
        <f>(((Area!B47/Pigments!$B$6)*Pigments!$B$5)/Physical!$D47)*Pigments!$E$2</f>
        <v>#DIV/0!</v>
      </c>
      <c r="C47" t="e">
        <f>(((Area!C47/Pigments!$B$6)*Pigments!$B$5)/Physical!$D47)*Pigments!$E$3</f>
        <v>#DIV/0!</v>
      </c>
      <c r="D47" t="e">
        <f>(((Area!D47/Pigments!$B$6)*Pigments!$B$5)/Physical!$D47)*Pigments!$E$4</f>
        <v>#DIV/0!</v>
      </c>
      <c r="E47" t="e">
        <f>(((Area!E47/Pigments!$B$6)*Pigments!$B$5)/Physical!$D47)*Pigments!$E$5</f>
        <v>#DIV/0!</v>
      </c>
      <c r="F47" t="e">
        <f>(((Area!F47/Pigments!$B$6)*Pigments!$B$5)/Physical!$D47)*Pigments!$E$6</f>
        <v>#DIV/0!</v>
      </c>
      <c r="G47" t="e">
        <f>(((Area!G47/Pigments!$B$6)*Pigments!$B$5)/Physical!$D47)*Pigments!$E$7</f>
        <v>#DIV/0!</v>
      </c>
      <c r="H47" t="e">
        <f>(((Area!H47/Pigments!$B$6)*Pigments!$B$5)/Physical!$D47)*Pigments!$G$2</f>
        <v>#DIV/0!</v>
      </c>
      <c r="I47" t="e">
        <f>(((Area!I47/Pigments!$B$6)*Pigments!$B$5)/Physical!$D47)*Pigments!$G$3</f>
        <v>#DIV/0!</v>
      </c>
      <c r="J47" t="e">
        <f>(((Area!J47/Pigments!$B$6)*Pigments!$B$5)/Physical!$D47)*Pigments!$G$4</f>
        <v>#DIV/0!</v>
      </c>
      <c r="K47" t="e">
        <f>(((Area!K47/Pigments!$B$6)*Pigments!$B$5)/Physical!$D47)*Pigments!$G$5</f>
        <v>#DIV/0!</v>
      </c>
      <c r="L47" t="e">
        <f>(((Area!L47/Pigments!$B$6)*Pigments!$B$5)/Physical!$D47)*Pigments!$G$6</f>
        <v>#DIV/0!</v>
      </c>
      <c r="M47" t="e">
        <f>(((Area!M47/Pigments!$B$6)*Pigments!$B$5)/Physical!$D47)*Pigments!$G$7</f>
        <v>#DIV/0!</v>
      </c>
      <c r="N47" t="e">
        <f>(((Area!N47/Pigments!$B$6)*Pigments!$B$5)/Physical!$D47)*Pigments!$I$2</f>
        <v>#DIV/0!</v>
      </c>
      <c r="O47" t="e">
        <f>(((Area!O47/Pigments!$B$6)*Pigments!$B$5)/Physical!$D47)</f>
        <v>#DIV/0!</v>
      </c>
      <c r="P47" t="e">
        <f>(((Area!P47/Pigments!$B$6)*Pigments!$B$5)/Physical!$D47)</f>
        <v>#DIV/0!</v>
      </c>
    </row>
    <row r="48" spans="1:16" x14ac:dyDescent="0.2">
      <c r="A48">
        <f>Physical!A48</f>
        <v>0</v>
      </c>
      <c r="B48" t="e">
        <f>(((Area!B48/Pigments!$B$6)*Pigments!$B$5)/Physical!$D48)*Pigments!$E$2</f>
        <v>#DIV/0!</v>
      </c>
      <c r="C48" t="e">
        <f>(((Area!C48/Pigments!$B$6)*Pigments!$B$5)/Physical!$D48)*Pigments!$E$3</f>
        <v>#DIV/0!</v>
      </c>
      <c r="D48" t="e">
        <f>(((Area!D48/Pigments!$B$6)*Pigments!$B$5)/Physical!$D48)*Pigments!$E$4</f>
        <v>#DIV/0!</v>
      </c>
      <c r="E48" t="e">
        <f>(((Area!E48/Pigments!$B$6)*Pigments!$B$5)/Physical!$D48)*Pigments!$E$5</f>
        <v>#DIV/0!</v>
      </c>
      <c r="F48" t="e">
        <f>(((Area!F48/Pigments!$B$6)*Pigments!$B$5)/Physical!$D48)*Pigments!$E$6</f>
        <v>#DIV/0!</v>
      </c>
      <c r="G48" t="e">
        <f>(((Area!G48/Pigments!$B$6)*Pigments!$B$5)/Physical!$D48)*Pigments!$E$7</f>
        <v>#DIV/0!</v>
      </c>
      <c r="H48" t="e">
        <f>(((Area!H48/Pigments!$B$6)*Pigments!$B$5)/Physical!$D48)*Pigments!$G$2</f>
        <v>#DIV/0!</v>
      </c>
      <c r="I48" t="e">
        <f>(((Area!I48/Pigments!$B$6)*Pigments!$B$5)/Physical!$D48)*Pigments!$G$3</f>
        <v>#DIV/0!</v>
      </c>
      <c r="J48" t="e">
        <f>(((Area!J48/Pigments!$B$6)*Pigments!$B$5)/Physical!$D48)*Pigments!$G$4</f>
        <v>#DIV/0!</v>
      </c>
      <c r="K48" t="e">
        <f>(((Area!K48/Pigments!$B$6)*Pigments!$B$5)/Physical!$D48)*Pigments!$G$5</f>
        <v>#DIV/0!</v>
      </c>
      <c r="L48" t="e">
        <f>(((Area!L48/Pigments!$B$6)*Pigments!$B$5)/Physical!$D48)*Pigments!$G$6</f>
        <v>#DIV/0!</v>
      </c>
      <c r="M48" t="e">
        <f>(((Area!M48/Pigments!$B$6)*Pigments!$B$5)/Physical!$D48)*Pigments!$G$7</f>
        <v>#DIV/0!</v>
      </c>
      <c r="N48" t="e">
        <f>(((Area!N48/Pigments!$B$6)*Pigments!$B$5)/Physical!$D48)*Pigments!$I$2</f>
        <v>#DIV/0!</v>
      </c>
      <c r="O48" t="e">
        <f>(((Area!O48/Pigments!$B$6)*Pigments!$B$5)/Physical!$D48)</f>
        <v>#DIV/0!</v>
      </c>
      <c r="P48" t="e">
        <f>(((Area!P48/Pigments!$B$6)*Pigments!$B$5)/Physical!$D48)</f>
        <v>#DIV/0!</v>
      </c>
    </row>
    <row r="49" spans="1:16" x14ac:dyDescent="0.2">
      <c r="A49">
        <f>Physical!A49</f>
        <v>0</v>
      </c>
      <c r="B49" t="e">
        <f>(((Area!B49/Pigments!$B$6)*Pigments!$B$5)/Physical!$D49)*Pigments!$E$2</f>
        <v>#DIV/0!</v>
      </c>
      <c r="C49" t="e">
        <f>(((Area!C49/Pigments!$B$6)*Pigments!$B$5)/Physical!$D49)*Pigments!$E$3</f>
        <v>#DIV/0!</v>
      </c>
      <c r="D49" t="e">
        <f>(((Area!D49/Pigments!$B$6)*Pigments!$B$5)/Physical!$D49)*Pigments!$E$4</f>
        <v>#DIV/0!</v>
      </c>
      <c r="E49" t="e">
        <f>(((Area!E49/Pigments!$B$6)*Pigments!$B$5)/Physical!$D49)*Pigments!$E$5</f>
        <v>#DIV/0!</v>
      </c>
      <c r="F49" t="e">
        <f>(((Area!F49/Pigments!$B$6)*Pigments!$B$5)/Physical!$D49)*Pigments!$E$6</f>
        <v>#DIV/0!</v>
      </c>
      <c r="G49" t="e">
        <f>(((Area!G49/Pigments!$B$6)*Pigments!$B$5)/Physical!$D49)*Pigments!$E$7</f>
        <v>#DIV/0!</v>
      </c>
      <c r="H49" t="e">
        <f>(((Area!H49/Pigments!$B$6)*Pigments!$B$5)/Physical!$D49)*Pigments!$G$2</f>
        <v>#DIV/0!</v>
      </c>
      <c r="I49" t="e">
        <f>(((Area!I49/Pigments!$B$6)*Pigments!$B$5)/Physical!$D49)*Pigments!$G$3</f>
        <v>#DIV/0!</v>
      </c>
      <c r="J49" t="e">
        <f>(((Area!J49/Pigments!$B$6)*Pigments!$B$5)/Physical!$D49)*Pigments!$G$4</f>
        <v>#DIV/0!</v>
      </c>
      <c r="K49" t="e">
        <f>(((Area!K49/Pigments!$B$6)*Pigments!$B$5)/Physical!$D49)*Pigments!$G$5</f>
        <v>#DIV/0!</v>
      </c>
      <c r="L49" t="e">
        <f>(((Area!L49/Pigments!$B$6)*Pigments!$B$5)/Physical!$D49)*Pigments!$G$6</f>
        <v>#DIV/0!</v>
      </c>
      <c r="M49" t="e">
        <f>(((Area!M49/Pigments!$B$6)*Pigments!$B$5)/Physical!$D49)*Pigments!$G$7</f>
        <v>#DIV/0!</v>
      </c>
      <c r="N49" t="e">
        <f>(((Area!N49/Pigments!$B$6)*Pigments!$B$5)/Physical!$D49)*Pigments!$I$2</f>
        <v>#DIV/0!</v>
      </c>
      <c r="O49" t="e">
        <f>(((Area!O49/Pigments!$B$6)*Pigments!$B$5)/Physical!$D49)</f>
        <v>#DIV/0!</v>
      </c>
      <c r="P49" t="e">
        <f>(((Area!P49/Pigments!$B$6)*Pigments!$B$5)/Physical!$D49)</f>
        <v>#DIV/0!</v>
      </c>
    </row>
    <row r="50" spans="1:16" x14ac:dyDescent="0.2">
      <c r="A50">
        <f>Physical!A50</f>
        <v>0</v>
      </c>
      <c r="B50" t="e">
        <f>(((Area!B50/Pigments!$B$6)*Pigments!$B$5)/Physical!$D50)*Pigments!$E$2</f>
        <v>#DIV/0!</v>
      </c>
      <c r="C50" t="e">
        <f>(((Area!C50/Pigments!$B$6)*Pigments!$B$5)/Physical!$D50)*Pigments!$E$3</f>
        <v>#DIV/0!</v>
      </c>
      <c r="D50" t="e">
        <f>(((Area!D50/Pigments!$B$6)*Pigments!$B$5)/Physical!$D50)*Pigments!$E$4</f>
        <v>#DIV/0!</v>
      </c>
      <c r="E50" t="e">
        <f>(((Area!E50/Pigments!$B$6)*Pigments!$B$5)/Physical!$D50)*Pigments!$E$5</f>
        <v>#DIV/0!</v>
      </c>
      <c r="F50" t="e">
        <f>(((Area!F50/Pigments!$B$6)*Pigments!$B$5)/Physical!$D50)*Pigments!$E$6</f>
        <v>#DIV/0!</v>
      </c>
      <c r="G50" t="e">
        <f>(((Area!G50/Pigments!$B$6)*Pigments!$B$5)/Physical!$D50)*Pigments!$E$7</f>
        <v>#DIV/0!</v>
      </c>
      <c r="H50" t="e">
        <f>(((Area!H50/Pigments!$B$6)*Pigments!$B$5)/Physical!$D50)*Pigments!$G$2</f>
        <v>#DIV/0!</v>
      </c>
      <c r="I50" t="e">
        <f>(((Area!I50/Pigments!$B$6)*Pigments!$B$5)/Physical!$D50)*Pigments!$G$3</f>
        <v>#DIV/0!</v>
      </c>
      <c r="J50" t="e">
        <f>(((Area!J50/Pigments!$B$6)*Pigments!$B$5)/Physical!$D50)*Pigments!$G$4</f>
        <v>#DIV/0!</v>
      </c>
      <c r="K50" t="e">
        <f>(((Area!K50/Pigments!$B$6)*Pigments!$B$5)/Physical!$D50)*Pigments!$G$5</f>
        <v>#DIV/0!</v>
      </c>
      <c r="L50" t="e">
        <f>(((Area!L50/Pigments!$B$6)*Pigments!$B$5)/Physical!$D50)*Pigments!$G$6</f>
        <v>#DIV/0!</v>
      </c>
      <c r="M50" t="e">
        <f>(((Area!M50/Pigments!$B$6)*Pigments!$B$5)/Physical!$D50)*Pigments!$G$7</f>
        <v>#DIV/0!</v>
      </c>
      <c r="N50" t="e">
        <f>(((Area!N50/Pigments!$B$6)*Pigments!$B$5)/Physical!$D50)*Pigments!$I$2</f>
        <v>#DIV/0!</v>
      </c>
      <c r="O50" t="e">
        <f>(((Area!O50/Pigments!$B$6)*Pigments!$B$5)/Physical!$D50)</f>
        <v>#DIV/0!</v>
      </c>
      <c r="P50" t="e">
        <f>(((Area!P50/Pigments!$B$6)*Pigments!$B$5)/Physical!$D50)</f>
        <v>#DIV/0!</v>
      </c>
    </row>
    <row r="51" spans="1:16" x14ac:dyDescent="0.2">
      <c r="A51">
        <f>Physical!A51</f>
        <v>0</v>
      </c>
      <c r="B51" t="e">
        <f>(((Area!B51/Pigments!$B$6)*Pigments!$B$5)/Physical!$D51)*Pigments!$E$2</f>
        <v>#DIV/0!</v>
      </c>
      <c r="C51" t="e">
        <f>(((Area!C51/Pigments!$B$6)*Pigments!$B$5)/Physical!$D51)*Pigments!$E$3</f>
        <v>#DIV/0!</v>
      </c>
      <c r="D51" t="e">
        <f>(((Area!D51/Pigments!$B$6)*Pigments!$B$5)/Physical!$D51)*Pigments!$E$4</f>
        <v>#DIV/0!</v>
      </c>
      <c r="E51" t="e">
        <f>(((Area!E51/Pigments!$B$6)*Pigments!$B$5)/Physical!$D51)*Pigments!$E$5</f>
        <v>#DIV/0!</v>
      </c>
      <c r="F51" t="e">
        <f>(((Area!F51/Pigments!$B$6)*Pigments!$B$5)/Physical!$D51)*Pigments!$E$6</f>
        <v>#DIV/0!</v>
      </c>
      <c r="G51" t="e">
        <f>(((Area!G51/Pigments!$B$6)*Pigments!$B$5)/Physical!$D51)*Pigments!$E$7</f>
        <v>#DIV/0!</v>
      </c>
      <c r="H51" t="e">
        <f>(((Area!H51/Pigments!$B$6)*Pigments!$B$5)/Physical!$D51)*Pigments!$G$2</f>
        <v>#DIV/0!</v>
      </c>
      <c r="I51" t="e">
        <f>(((Area!I51/Pigments!$B$6)*Pigments!$B$5)/Physical!$D51)*Pigments!$G$3</f>
        <v>#DIV/0!</v>
      </c>
      <c r="J51" t="e">
        <f>(((Area!J51/Pigments!$B$6)*Pigments!$B$5)/Physical!$D51)*Pigments!$G$4</f>
        <v>#DIV/0!</v>
      </c>
      <c r="K51" t="e">
        <f>(((Area!K51/Pigments!$B$6)*Pigments!$B$5)/Physical!$D51)*Pigments!$G$5</f>
        <v>#DIV/0!</v>
      </c>
      <c r="L51" t="e">
        <f>(((Area!L51/Pigments!$B$6)*Pigments!$B$5)/Physical!$D51)*Pigments!$G$6</f>
        <v>#DIV/0!</v>
      </c>
      <c r="M51" t="e">
        <f>(((Area!M51/Pigments!$B$6)*Pigments!$B$5)/Physical!$D51)*Pigments!$G$7</f>
        <v>#DIV/0!</v>
      </c>
      <c r="N51" t="e">
        <f>(((Area!N51/Pigments!$B$6)*Pigments!$B$5)/Physical!$D51)*Pigments!$I$2</f>
        <v>#DIV/0!</v>
      </c>
      <c r="O51" t="e">
        <f>(((Area!O51/Pigments!$B$6)*Pigments!$B$5)/Physical!$D51)</f>
        <v>#DIV/0!</v>
      </c>
      <c r="P51" t="e">
        <f>(((Area!P51/Pigments!$B$6)*Pigments!$B$5)/Physical!$D51)</f>
        <v>#DIV/0!</v>
      </c>
    </row>
    <row r="52" spans="1:16" x14ac:dyDescent="0.2">
      <c r="A52">
        <f>Physical!A52</f>
        <v>0</v>
      </c>
      <c r="B52" t="e">
        <f>(((Area!B52/Pigments!$B$6)*Pigments!$B$5)/Physical!$D52)*Pigments!$E$2</f>
        <v>#DIV/0!</v>
      </c>
      <c r="C52" t="e">
        <f>(((Area!C52/Pigments!$B$6)*Pigments!$B$5)/Physical!$D52)*Pigments!$E$3</f>
        <v>#DIV/0!</v>
      </c>
      <c r="D52" t="e">
        <f>(((Area!D52/Pigments!$B$6)*Pigments!$B$5)/Physical!$D52)*Pigments!$E$4</f>
        <v>#DIV/0!</v>
      </c>
      <c r="E52" t="e">
        <f>(((Area!E52/Pigments!$B$6)*Pigments!$B$5)/Physical!$D52)*Pigments!$E$5</f>
        <v>#DIV/0!</v>
      </c>
      <c r="F52" t="e">
        <f>(((Area!F52/Pigments!$B$6)*Pigments!$B$5)/Physical!$D52)*Pigments!$E$6</f>
        <v>#DIV/0!</v>
      </c>
      <c r="G52" t="e">
        <f>(((Area!G52/Pigments!$B$6)*Pigments!$B$5)/Physical!$D52)*Pigments!$E$7</f>
        <v>#DIV/0!</v>
      </c>
      <c r="H52" t="e">
        <f>(((Area!H52/Pigments!$B$6)*Pigments!$B$5)/Physical!$D52)*Pigments!$G$2</f>
        <v>#DIV/0!</v>
      </c>
      <c r="I52" t="e">
        <f>(((Area!I52/Pigments!$B$6)*Pigments!$B$5)/Physical!$D52)*Pigments!$G$3</f>
        <v>#DIV/0!</v>
      </c>
      <c r="J52" t="e">
        <f>(((Area!J52/Pigments!$B$6)*Pigments!$B$5)/Physical!$D52)*Pigments!$G$4</f>
        <v>#DIV/0!</v>
      </c>
      <c r="K52" t="e">
        <f>(((Area!K52/Pigments!$B$6)*Pigments!$B$5)/Physical!$D52)*Pigments!$G$5</f>
        <v>#DIV/0!</v>
      </c>
      <c r="L52" t="e">
        <f>(((Area!L52/Pigments!$B$6)*Pigments!$B$5)/Physical!$D52)*Pigments!$G$6</f>
        <v>#DIV/0!</v>
      </c>
      <c r="M52" t="e">
        <f>(((Area!M52/Pigments!$B$6)*Pigments!$B$5)/Physical!$D52)*Pigments!$G$7</f>
        <v>#DIV/0!</v>
      </c>
      <c r="N52" t="e">
        <f>(((Area!N52/Pigments!$B$6)*Pigments!$B$5)/Physical!$D52)*Pigments!$I$2</f>
        <v>#DIV/0!</v>
      </c>
      <c r="O52" t="e">
        <f>(((Area!O52/Pigments!$B$6)*Pigments!$B$5)/Physical!$D52)</f>
        <v>#DIV/0!</v>
      </c>
      <c r="P52" t="e">
        <f>(((Area!P52/Pigments!$B$6)*Pigments!$B$5)/Physical!$D52)</f>
        <v>#DIV/0!</v>
      </c>
    </row>
    <row r="53" spans="1:16" x14ac:dyDescent="0.2">
      <c r="A53">
        <f>Physical!A53</f>
        <v>0</v>
      </c>
      <c r="B53" t="e">
        <f>(((Area!B53/Pigments!$B$6)*Pigments!$B$5)/Physical!$D53)*Pigments!$E$2</f>
        <v>#DIV/0!</v>
      </c>
      <c r="C53" t="e">
        <f>(((Area!C53/Pigments!$B$6)*Pigments!$B$5)/Physical!$D53)*Pigments!$E$3</f>
        <v>#DIV/0!</v>
      </c>
      <c r="D53" t="e">
        <f>(((Area!D53/Pigments!$B$6)*Pigments!$B$5)/Physical!$D53)*Pigments!$E$4</f>
        <v>#DIV/0!</v>
      </c>
      <c r="E53" t="e">
        <f>(((Area!E53/Pigments!$B$6)*Pigments!$B$5)/Physical!$D53)*Pigments!$E$5</f>
        <v>#DIV/0!</v>
      </c>
      <c r="F53" t="e">
        <f>(((Area!F53/Pigments!$B$6)*Pigments!$B$5)/Physical!$D53)*Pigments!$E$6</f>
        <v>#DIV/0!</v>
      </c>
      <c r="G53" t="e">
        <f>(((Area!G53/Pigments!$B$6)*Pigments!$B$5)/Physical!$D53)*Pigments!$E$7</f>
        <v>#DIV/0!</v>
      </c>
      <c r="H53" t="e">
        <f>(((Area!H53/Pigments!$B$6)*Pigments!$B$5)/Physical!$D53)*Pigments!$G$2</f>
        <v>#DIV/0!</v>
      </c>
      <c r="I53" t="e">
        <f>(((Area!I53/Pigments!$B$6)*Pigments!$B$5)/Physical!$D53)*Pigments!$G$3</f>
        <v>#DIV/0!</v>
      </c>
      <c r="J53" t="e">
        <f>(((Area!J53/Pigments!$B$6)*Pigments!$B$5)/Physical!$D53)*Pigments!$G$4</f>
        <v>#DIV/0!</v>
      </c>
      <c r="K53" t="e">
        <f>(((Area!K53/Pigments!$B$6)*Pigments!$B$5)/Physical!$D53)*Pigments!$G$5</f>
        <v>#DIV/0!</v>
      </c>
      <c r="L53" t="e">
        <f>(((Area!L53/Pigments!$B$6)*Pigments!$B$5)/Physical!$D53)*Pigments!$G$6</f>
        <v>#DIV/0!</v>
      </c>
      <c r="M53" t="e">
        <f>(((Area!M53/Pigments!$B$6)*Pigments!$B$5)/Physical!$D53)*Pigments!$G$7</f>
        <v>#DIV/0!</v>
      </c>
      <c r="N53" t="e">
        <f>(((Area!N53/Pigments!$B$6)*Pigments!$B$5)/Physical!$D53)*Pigments!$I$2</f>
        <v>#DIV/0!</v>
      </c>
      <c r="O53" t="e">
        <f>(((Area!O53/Pigments!$B$6)*Pigments!$B$5)/Physical!$D53)</f>
        <v>#DIV/0!</v>
      </c>
      <c r="P53" t="e">
        <f>(((Area!P53/Pigments!$B$6)*Pigments!$B$5)/Physical!$D53)</f>
        <v>#DIV/0!</v>
      </c>
    </row>
    <row r="54" spans="1:16" x14ac:dyDescent="0.2">
      <c r="A54">
        <f>Physical!A54</f>
        <v>0</v>
      </c>
      <c r="B54" t="e">
        <f>(((Area!B54/Pigments!$B$6)*Pigments!$B$5)/Physical!$D54)*Pigments!$E$2</f>
        <v>#DIV/0!</v>
      </c>
      <c r="C54" t="e">
        <f>(((Area!C54/Pigments!$B$6)*Pigments!$B$5)/Physical!$D54)*Pigments!$E$3</f>
        <v>#DIV/0!</v>
      </c>
      <c r="D54" t="e">
        <f>(((Area!D54/Pigments!$B$6)*Pigments!$B$5)/Physical!$D54)*Pigments!$E$4</f>
        <v>#DIV/0!</v>
      </c>
      <c r="E54" t="e">
        <f>(((Area!E54/Pigments!$B$6)*Pigments!$B$5)/Physical!$D54)*Pigments!$E$5</f>
        <v>#DIV/0!</v>
      </c>
      <c r="F54" t="e">
        <f>(((Area!F54/Pigments!$B$6)*Pigments!$B$5)/Physical!$D54)*Pigments!$E$6</f>
        <v>#DIV/0!</v>
      </c>
      <c r="G54" t="e">
        <f>(((Area!G54/Pigments!$B$6)*Pigments!$B$5)/Physical!$D54)*Pigments!$E$7</f>
        <v>#DIV/0!</v>
      </c>
      <c r="H54" t="e">
        <f>(((Area!H54/Pigments!$B$6)*Pigments!$B$5)/Physical!$D54)*Pigments!$G$2</f>
        <v>#DIV/0!</v>
      </c>
      <c r="I54" t="e">
        <f>(((Area!I54/Pigments!$B$6)*Pigments!$B$5)/Physical!$D54)*Pigments!$G$3</f>
        <v>#DIV/0!</v>
      </c>
      <c r="J54" t="e">
        <f>(((Area!J54/Pigments!$B$6)*Pigments!$B$5)/Physical!$D54)*Pigments!$G$4</f>
        <v>#DIV/0!</v>
      </c>
      <c r="K54" t="e">
        <f>(((Area!K54/Pigments!$B$6)*Pigments!$B$5)/Physical!$D54)*Pigments!$G$5</f>
        <v>#DIV/0!</v>
      </c>
      <c r="L54" t="e">
        <f>(((Area!L54/Pigments!$B$6)*Pigments!$B$5)/Physical!$D54)*Pigments!$G$6</f>
        <v>#DIV/0!</v>
      </c>
      <c r="M54" t="e">
        <f>(((Area!M54/Pigments!$B$6)*Pigments!$B$5)/Physical!$D54)*Pigments!$G$7</f>
        <v>#DIV/0!</v>
      </c>
      <c r="N54" t="e">
        <f>(((Area!N54/Pigments!$B$6)*Pigments!$B$5)/Physical!$D54)*Pigments!$I$2</f>
        <v>#DIV/0!</v>
      </c>
      <c r="O54" t="e">
        <f>(((Area!O54/Pigments!$B$6)*Pigments!$B$5)/Physical!$D54)</f>
        <v>#DIV/0!</v>
      </c>
      <c r="P54" t="e">
        <f>(((Area!P54/Pigments!$B$6)*Pigments!$B$5)/Physical!$D54)</f>
        <v>#DIV/0!</v>
      </c>
    </row>
    <row r="55" spans="1:16" x14ac:dyDescent="0.2">
      <c r="A55">
        <f>Physical!A55</f>
        <v>0</v>
      </c>
      <c r="B55" t="e">
        <f>(((Area!B55/Pigments!$B$6)*Pigments!$B$5)/Physical!$D55)*Pigments!$E$2</f>
        <v>#DIV/0!</v>
      </c>
      <c r="C55" t="e">
        <f>(((Area!C55/Pigments!$B$6)*Pigments!$B$5)/Physical!$D55)*Pigments!$E$3</f>
        <v>#DIV/0!</v>
      </c>
      <c r="D55" t="e">
        <f>(((Area!D55/Pigments!$B$6)*Pigments!$B$5)/Physical!$D55)*Pigments!$E$4</f>
        <v>#DIV/0!</v>
      </c>
      <c r="E55" t="e">
        <f>(((Area!E55/Pigments!$B$6)*Pigments!$B$5)/Physical!$D55)*Pigments!$E$5</f>
        <v>#DIV/0!</v>
      </c>
      <c r="F55" t="e">
        <f>(((Area!F55/Pigments!$B$6)*Pigments!$B$5)/Physical!$D55)*Pigments!$E$6</f>
        <v>#DIV/0!</v>
      </c>
      <c r="G55" t="e">
        <f>(((Area!G55/Pigments!$B$6)*Pigments!$B$5)/Physical!$D55)*Pigments!$E$7</f>
        <v>#DIV/0!</v>
      </c>
      <c r="H55" t="e">
        <f>(((Area!H55/Pigments!$B$6)*Pigments!$B$5)/Physical!$D55)*Pigments!$G$2</f>
        <v>#DIV/0!</v>
      </c>
      <c r="I55" t="e">
        <f>(((Area!I55/Pigments!$B$6)*Pigments!$B$5)/Physical!$D55)*Pigments!$G$3</f>
        <v>#DIV/0!</v>
      </c>
      <c r="J55" t="e">
        <f>(((Area!J55/Pigments!$B$6)*Pigments!$B$5)/Physical!$D55)*Pigments!$G$4</f>
        <v>#DIV/0!</v>
      </c>
      <c r="K55" t="e">
        <f>(((Area!K55/Pigments!$B$6)*Pigments!$B$5)/Physical!$D55)*Pigments!$G$5</f>
        <v>#DIV/0!</v>
      </c>
      <c r="L55" t="e">
        <f>(((Area!L55/Pigments!$B$6)*Pigments!$B$5)/Physical!$D55)*Pigments!$G$6</f>
        <v>#DIV/0!</v>
      </c>
      <c r="M55" t="e">
        <f>(((Area!M55/Pigments!$B$6)*Pigments!$B$5)/Physical!$D55)*Pigments!$G$7</f>
        <v>#DIV/0!</v>
      </c>
      <c r="N55" t="e">
        <f>(((Area!N55/Pigments!$B$6)*Pigments!$B$5)/Physical!$D55)*Pigments!$I$2</f>
        <v>#DIV/0!</v>
      </c>
      <c r="O55" t="e">
        <f>(((Area!O55/Pigments!$B$6)*Pigments!$B$5)/Physical!$D55)</f>
        <v>#DIV/0!</v>
      </c>
      <c r="P55" t="e">
        <f>(((Area!P55/Pigments!$B$6)*Pigments!$B$5)/Physical!$D55)</f>
        <v>#DIV/0!</v>
      </c>
    </row>
    <row r="56" spans="1:16" x14ac:dyDescent="0.2">
      <c r="A56">
        <f>Physical!A56</f>
        <v>0</v>
      </c>
      <c r="B56" t="e">
        <f>(((Area!B56/Pigments!$B$6)*Pigments!$B$5)/Physical!$D56)*Pigments!$E$2</f>
        <v>#DIV/0!</v>
      </c>
      <c r="C56" t="e">
        <f>(((Area!C56/Pigments!$B$6)*Pigments!$B$5)/Physical!$D56)*Pigments!$E$3</f>
        <v>#DIV/0!</v>
      </c>
      <c r="D56" t="e">
        <f>(((Area!D56/Pigments!$B$6)*Pigments!$B$5)/Physical!$D56)*Pigments!$E$4</f>
        <v>#DIV/0!</v>
      </c>
      <c r="E56" t="e">
        <f>(((Area!E56/Pigments!$B$6)*Pigments!$B$5)/Physical!$D56)*Pigments!$E$5</f>
        <v>#DIV/0!</v>
      </c>
      <c r="F56" t="e">
        <f>(((Area!F56/Pigments!$B$6)*Pigments!$B$5)/Physical!$D56)*Pigments!$E$6</f>
        <v>#DIV/0!</v>
      </c>
      <c r="G56" t="e">
        <f>(((Area!G56/Pigments!$B$6)*Pigments!$B$5)/Physical!$D56)*Pigments!$E$7</f>
        <v>#DIV/0!</v>
      </c>
      <c r="H56" t="e">
        <f>(((Area!H56/Pigments!$B$6)*Pigments!$B$5)/Physical!$D56)*Pigments!$G$2</f>
        <v>#DIV/0!</v>
      </c>
      <c r="I56" t="e">
        <f>(((Area!I56/Pigments!$B$6)*Pigments!$B$5)/Physical!$D56)*Pigments!$G$3</f>
        <v>#DIV/0!</v>
      </c>
      <c r="J56" t="e">
        <f>(((Area!J56/Pigments!$B$6)*Pigments!$B$5)/Physical!$D56)*Pigments!$G$4</f>
        <v>#DIV/0!</v>
      </c>
      <c r="K56" t="e">
        <f>(((Area!K56/Pigments!$B$6)*Pigments!$B$5)/Physical!$D56)*Pigments!$G$5</f>
        <v>#DIV/0!</v>
      </c>
      <c r="L56" t="e">
        <f>(((Area!L56/Pigments!$B$6)*Pigments!$B$5)/Physical!$D56)*Pigments!$G$6</f>
        <v>#DIV/0!</v>
      </c>
      <c r="M56" t="e">
        <f>(((Area!M56/Pigments!$B$6)*Pigments!$B$5)/Physical!$D56)*Pigments!$G$7</f>
        <v>#DIV/0!</v>
      </c>
      <c r="N56" t="e">
        <f>(((Area!N56/Pigments!$B$6)*Pigments!$B$5)/Physical!$D56)*Pigments!$I$2</f>
        <v>#DIV/0!</v>
      </c>
      <c r="O56" t="e">
        <f>(((Area!O56/Pigments!$B$6)*Pigments!$B$5)/Physical!$D56)</f>
        <v>#DIV/0!</v>
      </c>
      <c r="P56" t="e">
        <f>(((Area!P56/Pigments!$B$6)*Pigments!$B$5)/Physical!$D56)</f>
        <v>#DIV/0!</v>
      </c>
    </row>
    <row r="57" spans="1:16" x14ac:dyDescent="0.2">
      <c r="A57">
        <f>Physical!A57</f>
        <v>0</v>
      </c>
      <c r="B57" t="e">
        <f>(((Area!B57/Pigments!$B$6)*Pigments!$B$5)/Physical!$D57)*Pigments!$E$2</f>
        <v>#DIV/0!</v>
      </c>
      <c r="C57" t="e">
        <f>(((Area!C57/Pigments!$B$6)*Pigments!$B$5)/Physical!$D57)*Pigments!$E$3</f>
        <v>#DIV/0!</v>
      </c>
      <c r="D57" t="e">
        <f>(((Area!D57/Pigments!$B$6)*Pigments!$B$5)/Physical!$D57)*Pigments!$E$4</f>
        <v>#DIV/0!</v>
      </c>
      <c r="E57" t="e">
        <f>(((Area!E57/Pigments!$B$6)*Pigments!$B$5)/Physical!$D57)*Pigments!$E$5</f>
        <v>#DIV/0!</v>
      </c>
      <c r="F57" t="e">
        <f>(((Area!F57/Pigments!$B$6)*Pigments!$B$5)/Physical!$D57)*Pigments!$E$6</f>
        <v>#DIV/0!</v>
      </c>
      <c r="G57" t="e">
        <f>(((Area!G57/Pigments!$B$6)*Pigments!$B$5)/Physical!$D57)*Pigments!$E$7</f>
        <v>#DIV/0!</v>
      </c>
      <c r="H57" t="e">
        <f>(((Area!H57/Pigments!$B$6)*Pigments!$B$5)/Physical!$D57)*Pigments!$G$2</f>
        <v>#DIV/0!</v>
      </c>
      <c r="I57" t="e">
        <f>(((Area!I57/Pigments!$B$6)*Pigments!$B$5)/Physical!$D57)*Pigments!$G$3</f>
        <v>#DIV/0!</v>
      </c>
      <c r="J57" t="e">
        <f>(((Area!J57/Pigments!$B$6)*Pigments!$B$5)/Physical!$D57)*Pigments!$G$4</f>
        <v>#DIV/0!</v>
      </c>
      <c r="K57" t="e">
        <f>(((Area!K57/Pigments!$B$6)*Pigments!$B$5)/Physical!$D57)*Pigments!$G$5</f>
        <v>#DIV/0!</v>
      </c>
      <c r="L57" t="e">
        <f>(((Area!L57/Pigments!$B$6)*Pigments!$B$5)/Physical!$D57)*Pigments!$G$6</f>
        <v>#DIV/0!</v>
      </c>
      <c r="M57" t="e">
        <f>(((Area!M57/Pigments!$B$6)*Pigments!$B$5)/Physical!$D57)*Pigments!$G$7</f>
        <v>#DIV/0!</v>
      </c>
      <c r="N57" t="e">
        <f>(((Area!N57/Pigments!$B$6)*Pigments!$B$5)/Physical!$D57)*Pigments!$I$2</f>
        <v>#DIV/0!</v>
      </c>
      <c r="O57" t="e">
        <f>(((Area!O57/Pigments!$B$6)*Pigments!$B$5)/Physical!$D57)</f>
        <v>#DIV/0!</v>
      </c>
      <c r="P57" t="e">
        <f>(((Area!P57/Pigments!$B$6)*Pigments!$B$5)/Physical!$D57)</f>
        <v>#DIV/0!</v>
      </c>
    </row>
    <row r="58" spans="1:16" x14ac:dyDescent="0.2">
      <c r="A58">
        <f>Physical!A58</f>
        <v>0</v>
      </c>
      <c r="B58" t="e">
        <f>(((Area!B58/Pigments!$B$6)*Pigments!$B$5)/Physical!$D58)*Pigments!$E$2</f>
        <v>#DIV/0!</v>
      </c>
      <c r="C58" t="e">
        <f>(((Area!C58/Pigments!$B$6)*Pigments!$B$5)/Physical!$D58)*Pigments!$E$3</f>
        <v>#DIV/0!</v>
      </c>
      <c r="D58" t="e">
        <f>(((Area!D58/Pigments!$B$6)*Pigments!$B$5)/Physical!$D58)*Pigments!$E$4</f>
        <v>#DIV/0!</v>
      </c>
      <c r="E58" t="e">
        <f>(((Area!E58/Pigments!$B$6)*Pigments!$B$5)/Physical!$D58)*Pigments!$E$5</f>
        <v>#DIV/0!</v>
      </c>
      <c r="F58" t="e">
        <f>(((Area!F58/Pigments!$B$6)*Pigments!$B$5)/Physical!$D58)*Pigments!$E$6</f>
        <v>#DIV/0!</v>
      </c>
      <c r="G58" t="e">
        <f>(((Area!G58/Pigments!$B$6)*Pigments!$B$5)/Physical!$D58)*Pigments!$E$7</f>
        <v>#DIV/0!</v>
      </c>
      <c r="H58" t="e">
        <f>(((Area!H58/Pigments!$B$6)*Pigments!$B$5)/Physical!$D58)*Pigments!$G$2</f>
        <v>#DIV/0!</v>
      </c>
      <c r="I58" t="e">
        <f>(((Area!I58/Pigments!$B$6)*Pigments!$B$5)/Physical!$D58)*Pigments!$G$3</f>
        <v>#DIV/0!</v>
      </c>
      <c r="J58" t="e">
        <f>(((Area!J58/Pigments!$B$6)*Pigments!$B$5)/Physical!$D58)*Pigments!$G$4</f>
        <v>#DIV/0!</v>
      </c>
      <c r="K58" t="e">
        <f>(((Area!K58/Pigments!$B$6)*Pigments!$B$5)/Physical!$D58)*Pigments!$G$5</f>
        <v>#DIV/0!</v>
      </c>
      <c r="L58" t="e">
        <f>(((Area!L58/Pigments!$B$6)*Pigments!$B$5)/Physical!$D58)*Pigments!$G$6</f>
        <v>#DIV/0!</v>
      </c>
      <c r="M58" t="e">
        <f>(((Area!M58/Pigments!$B$6)*Pigments!$B$5)/Physical!$D58)*Pigments!$G$7</f>
        <v>#DIV/0!</v>
      </c>
      <c r="N58" t="e">
        <f>(((Area!N58/Pigments!$B$6)*Pigments!$B$5)/Physical!$D58)*Pigments!$I$2</f>
        <v>#DIV/0!</v>
      </c>
      <c r="O58" t="e">
        <f>(((Area!O58/Pigments!$B$6)*Pigments!$B$5)/Physical!$D58)</f>
        <v>#DIV/0!</v>
      </c>
      <c r="P58" t="e">
        <f>(((Area!P58/Pigments!$B$6)*Pigments!$B$5)/Physical!$D58)</f>
        <v>#DIV/0!</v>
      </c>
    </row>
    <row r="59" spans="1:16" x14ac:dyDescent="0.2">
      <c r="A59">
        <f>Physical!A59</f>
        <v>0</v>
      </c>
      <c r="B59" t="e">
        <f>(((Area!B59/Pigments!$B$6)*Pigments!$B$5)/Physical!$D59)*Pigments!$E$2</f>
        <v>#DIV/0!</v>
      </c>
      <c r="C59" t="e">
        <f>(((Area!C59/Pigments!$B$6)*Pigments!$B$5)/Physical!$D59)*Pigments!$E$3</f>
        <v>#DIV/0!</v>
      </c>
      <c r="D59" t="e">
        <f>(((Area!D59/Pigments!$B$6)*Pigments!$B$5)/Physical!$D59)*Pigments!$E$4</f>
        <v>#DIV/0!</v>
      </c>
      <c r="E59" t="e">
        <f>(((Area!E59/Pigments!$B$6)*Pigments!$B$5)/Physical!$D59)*Pigments!$E$5</f>
        <v>#DIV/0!</v>
      </c>
      <c r="F59" t="e">
        <f>(((Area!F59/Pigments!$B$6)*Pigments!$B$5)/Physical!$D59)*Pigments!$E$6</f>
        <v>#DIV/0!</v>
      </c>
      <c r="G59" t="e">
        <f>(((Area!G59/Pigments!$B$6)*Pigments!$B$5)/Physical!$D59)*Pigments!$E$7</f>
        <v>#DIV/0!</v>
      </c>
      <c r="H59" t="e">
        <f>(((Area!H59/Pigments!$B$6)*Pigments!$B$5)/Physical!$D59)*Pigments!$G$2</f>
        <v>#DIV/0!</v>
      </c>
      <c r="I59" t="e">
        <f>(((Area!I59/Pigments!$B$6)*Pigments!$B$5)/Physical!$D59)*Pigments!$G$3</f>
        <v>#DIV/0!</v>
      </c>
      <c r="J59" t="e">
        <f>(((Area!J59/Pigments!$B$6)*Pigments!$B$5)/Physical!$D59)*Pigments!$G$4</f>
        <v>#DIV/0!</v>
      </c>
      <c r="K59" t="e">
        <f>(((Area!K59/Pigments!$B$6)*Pigments!$B$5)/Physical!$D59)*Pigments!$G$5</f>
        <v>#DIV/0!</v>
      </c>
      <c r="L59" t="e">
        <f>(((Area!L59/Pigments!$B$6)*Pigments!$B$5)/Physical!$D59)*Pigments!$G$6</f>
        <v>#DIV/0!</v>
      </c>
      <c r="M59" t="e">
        <f>(((Area!M59/Pigments!$B$6)*Pigments!$B$5)/Physical!$D59)*Pigments!$G$7</f>
        <v>#DIV/0!</v>
      </c>
      <c r="N59" t="e">
        <f>(((Area!N59/Pigments!$B$6)*Pigments!$B$5)/Physical!$D59)*Pigments!$I$2</f>
        <v>#DIV/0!</v>
      </c>
      <c r="O59" t="e">
        <f>(((Area!O59/Pigments!$B$6)*Pigments!$B$5)/Physical!$D59)</f>
        <v>#DIV/0!</v>
      </c>
      <c r="P59" t="e">
        <f>(((Area!P59/Pigments!$B$6)*Pigments!$B$5)/Physical!$D59)</f>
        <v>#DIV/0!</v>
      </c>
    </row>
    <row r="60" spans="1:16" x14ac:dyDescent="0.2">
      <c r="A60">
        <f>Physical!A60</f>
        <v>0</v>
      </c>
      <c r="B60" t="e">
        <f>(((Area!B60/Pigments!$B$6)*Pigments!$B$5)/Physical!$D60)*Pigments!$E$2</f>
        <v>#DIV/0!</v>
      </c>
      <c r="C60" t="e">
        <f>(((Area!C60/Pigments!$B$6)*Pigments!$B$5)/Physical!$D60)*Pigments!$E$3</f>
        <v>#DIV/0!</v>
      </c>
      <c r="D60" t="e">
        <f>(((Area!D60/Pigments!$B$6)*Pigments!$B$5)/Physical!$D60)*Pigments!$E$4</f>
        <v>#DIV/0!</v>
      </c>
      <c r="E60" t="e">
        <f>(((Area!E60/Pigments!$B$6)*Pigments!$B$5)/Physical!$D60)*Pigments!$E$5</f>
        <v>#DIV/0!</v>
      </c>
      <c r="F60" t="e">
        <f>(((Area!F60/Pigments!$B$6)*Pigments!$B$5)/Physical!$D60)*Pigments!$E$6</f>
        <v>#DIV/0!</v>
      </c>
      <c r="G60" t="e">
        <f>(((Area!G60/Pigments!$B$6)*Pigments!$B$5)/Physical!$D60)*Pigments!$E$7</f>
        <v>#DIV/0!</v>
      </c>
      <c r="H60" t="e">
        <f>(((Area!H60/Pigments!$B$6)*Pigments!$B$5)/Physical!$D60)*Pigments!$G$2</f>
        <v>#DIV/0!</v>
      </c>
      <c r="I60" t="e">
        <f>(((Area!I60/Pigments!$B$6)*Pigments!$B$5)/Physical!$D60)*Pigments!$G$3</f>
        <v>#DIV/0!</v>
      </c>
      <c r="J60" t="e">
        <f>(((Area!J60/Pigments!$B$6)*Pigments!$B$5)/Physical!$D60)*Pigments!$G$4</f>
        <v>#DIV/0!</v>
      </c>
      <c r="K60" t="e">
        <f>(((Area!K60/Pigments!$B$6)*Pigments!$B$5)/Physical!$D60)*Pigments!$G$5</f>
        <v>#DIV/0!</v>
      </c>
      <c r="L60" t="e">
        <f>(((Area!L60/Pigments!$B$6)*Pigments!$B$5)/Physical!$D60)*Pigments!$G$6</f>
        <v>#DIV/0!</v>
      </c>
      <c r="M60" t="e">
        <f>(((Area!M60/Pigments!$B$6)*Pigments!$B$5)/Physical!$D60)*Pigments!$G$7</f>
        <v>#DIV/0!</v>
      </c>
      <c r="N60" t="e">
        <f>(((Area!N60/Pigments!$B$6)*Pigments!$B$5)/Physical!$D60)*Pigments!$I$2</f>
        <v>#DIV/0!</v>
      </c>
      <c r="O60" t="e">
        <f>(((Area!O60/Pigments!$B$6)*Pigments!$B$5)/Physical!$D60)</f>
        <v>#DIV/0!</v>
      </c>
      <c r="P60" t="e">
        <f>(((Area!P60/Pigments!$B$6)*Pigments!$B$5)/Physical!$D60)</f>
        <v>#DIV/0!</v>
      </c>
    </row>
  </sheetData>
  <mergeCells count="1">
    <mergeCell ref="D1:G1"/>
  </mergeCells>
  <phoneticPr fontId="3" type="noConversion"/>
  <pageMargins left="0.75" right="0.75" top="1" bottom="1" header="0.5" footer="0.5"/>
  <pageSetup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0"/>
  <sheetViews>
    <sheetView workbookViewId="0">
      <selection activeCell="A11" sqref="A11"/>
    </sheetView>
  </sheetViews>
  <sheetFormatPr defaultColWidth="11" defaultRowHeight="12.75" x14ac:dyDescent="0.2"/>
  <cols>
    <col min="17" max="17" width="3.875" customWidth="1"/>
    <col min="18" max="18" width="3.25" customWidth="1"/>
    <col min="24" max="24" width="11.875" bestFit="1" customWidth="1"/>
  </cols>
  <sheetData>
    <row r="1" spans="1:34" x14ac:dyDescent="0.2">
      <c r="A1" t="s">
        <v>0</v>
      </c>
      <c r="B1" s="1" t="s">
        <v>26</v>
      </c>
      <c r="D1" s="16" t="s">
        <v>7</v>
      </c>
      <c r="E1" s="16"/>
      <c r="F1" s="16"/>
      <c r="G1" s="16"/>
    </row>
    <row r="2" spans="1:34" x14ac:dyDescent="0.2">
      <c r="A2" t="s">
        <v>1</v>
      </c>
      <c r="B2" s="1">
        <f>Pigments!B2</f>
        <v>39933</v>
      </c>
      <c r="D2" t="s">
        <v>8</v>
      </c>
      <c r="E2" s="1">
        <v>1.4367149678949769E-7</v>
      </c>
      <c r="F2" t="s">
        <v>12</v>
      </c>
      <c r="G2" s="1">
        <v>2.2251121065262519E-7</v>
      </c>
      <c r="H2" t="s">
        <v>25</v>
      </c>
      <c r="I2" s="1">
        <v>2.2231088465353736E-7</v>
      </c>
    </row>
    <row r="3" spans="1:34" x14ac:dyDescent="0.2">
      <c r="A3" t="s">
        <v>2</v>
      </c>
      <c r="B3" s="1" t="str">
        <f>Pigments!B3</f>
        <v>pig#1</v>
      </c>
      <c r="D3" t="s">
        <v>9</v>
      </c>
      <c r="E3" s="1">
        <v>1.9571049791244509E-7</v>
      </c>
      <c r="F3" t="s">
        <v>13</v>
      </c>
      <c r="G3" s="1">
        <v>4.0438897080446732E-7</v>
      </c>
      <c r="H3" t="s">
        <v>30</v>
      </c>
      <c r="I3">
        <v>1.4120032035928984E-6</v>
      </c>
    </row>
    <row r="4" spans="1:34" x14ac:dyDescent="0.2">
      <c r="A4" t="s">
        <v>3</v>
      </c>
      <c r="B4" s="1" t="str">
        <f>Pigments!B4</f>
        <v>date</v>
      </c>
      <c r="D4" t="s">
        <v>10</v>
      </c>
      <c r="E4" s="1">
        <v>1.357892037397325E-7</v>
      </c>
      <c r="F4" t="s">
        <v>14</v>
      </c>
      <c r="G4" s="1">
        <v>2.3925620019707801E-7</v>
      </c>
    </row>
    <row r="5" spans="1:34" x14ac:dyDescent="0.2">
      <c r="A5" t="s">
        <v>4</v>
      </c>
      <c r="B5" s="1">
        <v>2000</v>
      </c>
      <c r="D5" t="s">
        <v>11</v>
      </c>
      <c r="E5" s="1">
        <v>1.4386929279222767E-7</v>
      </c>
      <c r="F5" t="s">
        <v>15</v>
      </c>
      <c r="G5" s="1">
        <v>4.1457178842673527E-7</v>
      </c>
    </row>
    <row r="6" spans="1:34" x14ac:dyDescent="0.2">
      <c r="A6" t="s">
        <v>5</v>
      </c>
      <c r="B6" s="1">
        <f>Pigments!B6</f>
        <v>75</v>
      </c>
      <c r="D6" t="s">
        <v>23</v>
      </c>
      <c r="E6" s="1">
        <v>2.831993353212632E-7</v>
      </c>
      <c r="F6" t="s">
        <v>16</v>
      </c>
      <c r="G6" s="1">
        <v>1.9471236597054445E-6</v>
      </c>
    </row>
    <row r="7" spans="1:34" x14ac:dyDescent="0.2">
      <c r="A7" t="s">
        <v>6</v>
      </c>
      <c r="B7" s="1">
        <f>Pigments!B7</f>
        <v>614503</v>
      </c>
      <c r="D7" t="s">
        <v>24</v>
      </c>
      <c r="E7" s="1">
        <v>1.6713316220771053E-7</v>
      </c>
      <c r="F7" t="s">
        <v>17</v>
      </c>
      <c r="G7" s="1">
        <v>1.7247896553156497E-7</v>
      </c>
      <c r="T7" s="18" t="s">
        <v>20</v>
      </c>
      <c r="U7" s="18"/>
      <c r="V7" s="18"/>
      <c r="W7" s="18"/>
      <c r="X7" s="18"/>
      <c r="Y7" s="18"/>
      <c r="Z7" s="18"/>
      <c r="AA7" s="18"/>
      <c r="AB7" s="18"/>
      <c r="AC7" s="18"/>
    </row>
    <row r="9" spans="1:34" x14ac:dyDescent="0.2">
      <c r="B9" s="17" t="s">
        <v>19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V9" t="s">
        <v>37</v>
      </c>
      <c r="W9" t="s">
        <v>40</v>
      </c>
      <c r="X9" t="s">
        <v>38</v>
      </c>
      <c r="Z9" t="s">
        <v>39</v>
      </c>
      <c r="AD9" t="s">
        <v>41</v>
      </c>
      <c r="AG9" t="s">
        <v>42</v>
      </c>
    </row>
    <row r="10" spans="1:34" x14ac:dyDescent="0.2">
      <c r="A10" t="s">
        <v>97</v>
      </c>
      <c r="B10" t="s">
        <v>8</v>
      </c>
      <c r="C10" t="s">
        <v>9</v>
      </c>
      <c r="D10" t="s">
        <v>10</v>
      </c>
      <c r="E10" t="s">
        <v>11</v>
      </c>
      <c r="F10" t="s">
        <v>23</v>
      </c>
      <c r="G10" t="s">
        <v>24</v>
      </c>
      <c r="H10" t="s">
        <v>12</v>
      </c>
      <c r="I10" t="s">
        <v>13</v>
      </c>
      <c r="J10" t="s">
        <v>14</v>
      </c>
      <c r="K10" t="s">
        <v>15</v>
      </c>
      <c r="L10" t="s">
        <v>16</v>
      </c>
      <c r="M10" t="s">
        <v>17</v>
      </c>
      <c r="N10" t="s">
        <v>25</v>
      </c>
      <c r="O10" t="s">
        <v>27</v>
      </c>
      <c r="P10" t="s">
        <v>28</v>
      </c>
      <c r="S10" t="s">
        <v>32</v>
      </c>
      <c r="T10" t="s">
        <v>18</v>
      </c>
      <c r="U10" t="s">
        <v>8</v>
      </c>
      <c r="V10" t="s">
        <v>9</v>
      </c>
      <c r="W10" t="s">
        <v>10</v>
      </c>
      <c r="X10" t="s">
        <v>11</v>
      </c>
      <c r="Y10" t="s">
        <v>23</v>
      </c>
      <c r="Z10" t="s">
        <v>24</v>
      </c>
      <c r="AA10" t="s">
        <v>12</v>
      </c>
      <c r="AB10" t="s">
        <v>13</v>
      </c>
      <c r="AC10" t="s">
        <v>14</v>
      </c>
      <c r="AD10" t="s">
        <v>15</v>
      </c>
      <c r="AE10" t="s">
        <v>16</v>
      </c>
      <c r="AF10" t="s">
        <v>17</v>
      </c>
      <c r="AG10" t="s">
        <v>35</v>
      </c>
      <c r="AH10" t="s">
        <v>36</v>
      </c>
    </row>
    <row r="11" spans="1:34" x14ac:dyDescent="0.2">
      <c r="A11">
        <f>Physical!A11</f>
        <v>1</v>
      </c>
      <c r="B11">
        <f>($B$7/T11)*U11</f>
        <v>453668.64235823008</v>
      </c>
      <c r="C11">
        <f>($B$7/$T11)*V11</f>
        <v>9950.2573989538105</v>
      </c>
      <c r="D11">
        <f>($B$7/$T11)*W11</f>
        <v>29010.07349974331</v>
      </c>
      <c r="E11">
        <f>($B$7/$T11)*X11</f>
        <v>114103.10592610066</v>
      </c>
      <c r="F11">
        <f t="shared" ref="F11:P11" si="0">($B$7/$T11)*Y11</f>
        <v>29235.169296943292</v>
      </c>
      <c r="G11">
        <f t="shared" si="0"/>
        <v>4854.9070805178226</v>
      </c>
      <c r="H11">
        <f t="shared" si="0"/>
        <v>0</v>
      </c>
      <c r="I11">
        <f t="shared" si="0"/>
        <v>2754.0129733179783</v>
      </c>
      <c r="J11">
        <f t="shared" si="0"/>
        <v>260028.27754575352</v>
      </c>
      <c r="K11">
        <f t="shared" si="0"/>
        <v>25253.361066170859</v>
      </c>
      <c r="L11">
        <f t="shared" si="0"/>
        <v>1203.9214607817291</v>
      </c>
      <c r="M11">
        <f t="shared" si="0"/>
        <v>4854.9070805178226</v>
      </c>
      <c r="N11">
        <f t="shared" si="0"/>
        <v>34768.774311442881</v>
      </c>
      <c r="O11">
        <f t="shared" si="0"/>
        <v>0</v>
      </c>
      <c r="P11">
        <f t="shared" si="0"/>
        <v>0</v>
      </c>
      <c r="S11" s="4">
        <v>1</v>
      </c>
      <c r="T11">
        <v>360355</v>
      </c>
      <c r="U11">
        <v>266039</v>
      </c>
      <c r="V11">
        <v>5835</v>
      </c>
      <c r="W11">
        <v>17012</v>
      </c>
      <c r="X11">
        <v>66912</v>
      </c>
      <c r="Y11">
        <v>17144</v>
      </c>
      <c r="Z11">
        <v>2847</v>
      </c>
      <c r="AB11">
        <v>1615</v>
      </c>
      <c r="AC11">
        <v>152485</v>
      </c>
      <c r="AD11">
        <v>14809</v>
      </c>
      <c r="AE11">
        <v>706</v>
      </c>
      <c r="AF11">
        <v>2847</v>
      </c>
      <c r="AG11">
        <v>20389</v>
      </c>
    </row>
    <row r="12" spans="1:34" x14ac:dyDescent="0.2">
      <c r="A12">
        <f>Physical!A12</f>
        <v>2</v>
      </c>
      <c r="B12">
        <f t="shared" ref="B12:B60" si="1">($B$7/T12)*U12</f>
        <v>391914.25945588911</v>
      </c>
      <c r="C12">
        <f t="shared" ref="C12:C60" si="2">($B$7/$T12)*V12</f>
        <v>7075.0432458724617</v>
      </c>
      <c r="D12">
        <f t="shared" ref="D12:D60" si="3">($B$7/$T12)*W12</f>
        <v>48324.617273475975</v>
      </c>
      <c r="E12">
        <f t="shared" ref="E12:E60" si="4">($B$7/$T12)*X12</f>
        <v>113382.40811910303</v>
      </c>
      <c r="F12">
        <f t="shared" ref="F12:F60" si="5">($B$7/$T12)*Y12</f>
        <v>23560.267630818213</v>
      </c>
      <c r="G12">
        <f t="shared" ref="G12:G60" si="6">($B$7/$T12)*Z12</f>
        <v>8691.8078090195067</v>
      </c>
      <c r="H12">
        <f t="shared" ref="H12:H60" si="7">($B$7/$T12)*AA12</f>
        <v>0</v>
      </c>
      <c r="I12">
        <f t="shared" ref="I12:I60" si="8">($B$7/$T12)*AB12</f>
        <v>2758.0101371331921</v>
      </c>
      <c r="J12">
        <f t="shared" ref="J12:J60" si="9">($B$7/$T12)*AC12</f>
        <v>294256.2453390744</v>
      </c>
      <c r="K12">
        <f t="shared" ref="K12:K60" si="10">($B$7/$T12)*AD12</f>
        <v>20679.981182186504</v>
      </c>
      <c r="L12">
        <f t="shared" ref="L12:L60" si="11">($B$7/$T12)*AE12</f>
        <v>1200.6854476312603</v>
      </c>
      <c r="M12">
        <f t="shared" ref="M12:M60" si="12">($B$7/$T12)*AF12</f>
        <v>8691.8078090195067</v>
      </c>
      <c r="N12">
        <f t="shared" ref="N12:N60" si="13">($B$7/$T12)*AG12</f>
        <v>85527.185046899438</v>
      </c>
      <c r="O12">
        <f t="shared" ref="O12:O60" si="14">($B$7/$T12)*AH12</f>
        <v>0</v>
      </c>
      <c r="P12">
        <f t="shared" ref="P12:P60" si="15">($B$7/$T12)*AI12</f>
        <v>0</v>
      </c>
      <c r="S12" s="4">
        <v>2</v>
      </c>
      <c r="T12">
        <v>361838</v>
      </c>
      <c r="U12">
        <v>230771</v>
      </c>
      <c r="V12">
        <v>4166</v>
      </c>
      <c r="W12">
        <v>28455</v>
      </c>
      <c r="X12">
        <v>66763</v>
      </c>
      <c r="Y12">
        <v>13873</v>
      </c>
      <c r="Z12">
        <v>5118</v>
      </c>
      <c r="AB12">
        <v>1624</v>
      </c>
      <c r="AC12">
        <v>173267</v>
      </c>
      <c r="AD12">
        <v>12177</v>
      </c>
      <c r="AE12">
        <v>707</v>
      </c>
      <c r="AF12">
        <v>5118</v>
      </c>
      <c r="AG12">
        <v>50361</v>
      </c>
    </row>
    <row r="13" spans="1:34" x14ac:dyDescent="0.2">
      <c r="A13">
        <f>Physical!A13</f>
        <v>3</v>
      </c>
      <c r="B13">
        <f t="shared" si="1"/>
        <v>92669.6859065553</v>
      </c>
      <c r="C13">
        <f t="shared" si="2"/>
        <v>7537.777716124082</v>
      </c>
      <c r="D13">
        <f t="shared" si="3"/>
        <v>69035.234169593576</v>
      </c>
      <c r="E13">
        <f t="shared" si="4"/>
        <v>45362.694527906497</v>
      </c>
      <c r="F13">
        <f t="shared" si="5"/>
        <v>26471.093784126799</v>
      </c>
      <c r="G13">
        <f t="shared" si="6"/>
        <v>24439.73886544081</v>
      </c>
      <c r="H13">
        <f t="shared" si="7"/>
        <v>0</v>
      </c>
      <c r="I13">
        <f t="shared" si="8"/>
        <v>4878.8792243440275</v>
      </c>
      <c r="J13">
        <f t="shared" si="9"/>
        <v>216130.72221894277</v>
      </c>
      <c r="K13">
        <f t="shared" si="10"/>
        <v>12937.191638381395</v>
      </c>
      <c r="L13">
        <f t="shared" si="11"/>
        <v>703.71938254478914</v>
      </c>
      <c r="M13">
        <f t="shared" si="12"/>
        <v>24439.73886544081</v>
      </c>
      <c r="N13">
        <f t="shared" si="13"/>
        <v>8974.2358371948885</v>
      </c>
      <c r="O13">
        <f t="shared" si="14"/>
        <v>0</v>
      </c>
      <c r="P13">
        <f t="shared" si="15"/>
        <v>0</v>
      </c>
      <c r="S13" s="4">
        <v>3</v>
      </c>
      <c r="T13">
        <v>338810</v>
      </c>
      <c r="U13">
        <v>51094</v>
      </c>
      <c r="V13">
        <v>4156</v>
      </c>
      <c r="W13">
        <v>38063</v>
      </c>
      <c r="X13">
        <v>25011</v>
      </c>
      <c r="Y13">
        <v>14595</v>
      </c>
      <c r="Z13">
        <v>13475</v>
      </c>
      <c r="AB13">
        <v>2690</v>
      </c>
      <c r="AC13">
        <v>119165</v>
      </c>
      <c r="AD13">
        <v>7133</v>
      </c>
      <c r="AE13">
        <v>388</v>
      </c>
      <c r="AF13">
        <v>13475</v>
      </c>
      <c r="AG13">
        <v>4948</v>
      </c>
    </row>
    <row r="14" spans="1:34" x14ac:dyDescent="0.2">
      <c r="A14">
        <f>Physical!A14</f>
        <v>4</v>
      </c>
      <c r="B14">
        <f t="shared" si="1"/>
        <v>55740.204723832088</v>
      </c>
      <c r="C14">
        <f t="shared" si="2"/>
        <v>944.41320772425445</v>
      </c>
      <c r="D14">
        <f t="shared" si="3"/>
        <v>48435.420886224449</v>
      </c>
      <c r="E14">
        <f t="shared" si="4"/>
        <v>26951.822725779581</v>
      </c>
      <c r="F14">
        <f t="shared" si="5"/>
        <v>52059.876918158567</v>
      </c>
      <c r="G14">
        <f t="shared" si="6"/>
        <v>20247.20987705014</v>
      </c>
      <c r="H14">
        <f t="shared" si="7"/>
        <v>0</v>
      </c>
      <c r="I14">
        <f t="shared" si="8"/>
        <v>1908.6518835495904</v>
      </c>
      <c r="J14">
        <f t="shared" si="9"/>
        <v>143801.32939827305</v>
      </c>
      <c r="K14">
        <f t="shared" si="10"/>
        <v>9368.4348354020494</v>
      </c>
      <c r="L14">
        <f t="shared" si="11"/>
        <v>535.28763872920524</v>
      </c>
      <c r="M14">
        <f t="shared" si="12"/>
        <v>20247.20987705014</v>
      </c>
      <c r="N14">
        <f t="shared" si="13"/>
        <v>11669.991450409441</v>
      </c>
      <c r="O14">
        <f t="shared" si="14"/>
        <v>0</v>
      </c>
      <c r="P14">
        <f t="shared" si="15"/>
        <v>0</v>
      </c>
      <c r="S14" s="4">
        <v>4</v>
      </c>
      <c r="T14">
        <v>340952</v>
      </c>
      <c r="U14">
        <v>30927</v>
      </c>
      <c r="V14">
        <v>524</v>
      </c>
      <c r="W14">
        <v>26874</v>
      </c>
      <c r="X14">
        <v>14954</v>
      </c>
      <c r="Y14">
        <v>28885</v>
      </c>
      <c r="Z14">
        <v>11234</v>
      </c>
      <c r="AB14">
        <v>1059</v>
      </c>
      <c r="AC14">
        <v>79787</v>
      </c>
      <c r="AD14">
        <v>5198</v>
      </c>
      <c r="AE14">
        <v>297</v>
      </c>
      <c r="AF14">
        <v>11234</v>
      </c>
      <c r="AG14">
        <v>6475</v>
      </c>
    </row>
    <row r="15" spans="1:34" x14ac:dyDescent="0.2">
      <c r="A15">
        <f>Physical!A15</f>
        <v>5</v>
      </c>
      <c r="B15">
        <f t="shared" si="1"/>
        <v>10614.32528323583</v>
      </c>
      <c r="C15">
        <f t="shared" si="2"/>
        <v>394.07381208030608</v>
      </c>
      <c r="D15">
        <f t="shared" si="3"/>
        <v>9192.0358925092078</v>
      </c>
      <c r="E15">
        <f t="shared" si="4"/>
        <v>4515.9952947593692</v>
      </c>
      <c r="F15">
        <f t="shared" si="5"/>
        <v>15821.837075821943</v>
      </c>
      <c r="G15">
        <f t="shared" si="6"/>
        <v>4429.9331978682685</v>
      </c>
      <c r="H15">
        <f t="shared" si="7"/>
        <v>0</v>
      </c>
      <c r="I15">
        <f t="shared" si="8"/>
        <v>329.14977407473839</v>
      </c>
      <c r="J15">
        <f t="shared" si="9"/>
        <v>27502.124471428255</v>
      </c>
      <c r="K15">
        <f t="shared" si="10"/>
        <v>2190.8088173506671</v>
      </c>
      <c r="L15">
        <f t="shared" si="11"/>
        <v>52.845147213834146</v>
      </c>
      <c r="M15">
        <f t="shared" si="12"/>
        <v>4429.9331978682685</v>
      </c>
      <c r="N15">
        <f t="shared" si="13"/>
        <v>3288.4780180494504</v>
      </c>
      <c r="O15">
        <f t="shared" si="14"/>
        <v>0</v>
      </c>
      <c r="P15">
        <f t="shared" si="15"/>
        <v>0</v>
      </c>
      <c r="S15" s="4">
        <v>5</v>
      </c>
      <c r="T15">
        <v>406993</v>
      </c>
      <c r="U15">
        <v>7030</v>
      </c>
      <c r="V15">
        <v>261</v>
      </c>
      <c r="W15">
        <v>6088</v>
      </c>
      <c r="X15">
        <v>2991</v>
      </c>
      <c r="Y15">
        <v>10479</v>
      </c>
      <c r="Z15">
        <v>2934</v>
      </c>
      <c r="AB15">
        <v>218</v>
      </c>
      <c r="AC15">
        <v>18215</v>
      </c>
      <c r="AD15">
        <v>1451</v>
      </c>
      <c r="AE15">
        <v>35</v>
      </c>
      <c r="AF15">
        <v>2934</v>
      </c>
      <c r="AG15">
        <v>2178</v>
      </c>
    </row>
    <row r="16" spans="1:34" x14ac:dyDescent="0.2">
      <c r="A16">
        <f>Physical!A16</f>
        <v>6</v>
      </c>
      <c r="B16">
        <f t="shared" si="1"/>
        <v>38131.761479585562</v>
      </c>
      <c r="C16">
        <f t="shared" si="2"/>
        <v>3541.8650505746564</v>
      </c>
      <c r="D16">
        <f t="shared" si="3"/>
        <v>37489.023372628159</v>
      </c>
      <c r="E16">
        <f t="shared" si="4"/>
        <v>15150.471424704059</v>
      </c>
      <c r="F16">
        <f t="shared" si="5"/>
        <v>43845.325169197451</v>
      </c>
      <c r="G16">
        <f t="shared" si="6"/>
        <v>14211.317626067483</v>
      </c>
      <c r="H16">
        <f t="shared" si="7"/>
        <v>0</v>
      </c>
      <c r="I16">
        <f t="shared" si="8"/>
        <v>1686.2423276647062</v>
      </c>
      <c r="J16">
        <f t="shared" si="9"/>
        <v>115969.61471956292</v>
      </c>
      <c r="K16">
        <f t="shared" si="10"/>
        <v>4763.8236162724879</v>
      </c>
      <c r="L16">
        <f t="shared" si="11"/>
        <v>195.08991952353998</v>
      </c>
      <c r="M16">
        <f t="shared" si="12"/>
        <v>14211.317626067483</v>
      </c>
      <c r="N16">
        <f t="shared" si="13"/>
        <v>5650.0460413949259</v>
      </c>
      <c r="O16">
        <f t="shared" si="14"/>
        <v>0</v>
      </c>
      <c r="P16">
        <f t="shared" si="15"/>
        <v>0</v>
      </c>
      <c r="S16" s="4">
        <v>6</v>
      </c>
      <c r="T16">
        <v>406330</v>
      </c>
      <c r="U16">
        <v>25214</v>
      </c>
      <c r="V16">
        <v>2342</v>
      </c>
      <c r="W16">
        <v>24789</v>
      </c>
      <c r="X16">
        <v>10018</v>
      </c>
      <c r="Y16">
        <v>28992</v>
      </c>
      <c r="Z16">
        <v>9397</v>
      </c>
      <c r="AB16">
        <v>1115</v>
      </c>
      <c r="AC16">
        <v>76683</v>
      </c>
      <c r="AD16">
        <v>3150</v>
      </c>
      <c r="AE16">
        <v>129</v>
      </c>
      <c r="AF16">
        <v>9397</v>
      </c>
      <c r="AG16">
        <v>3736</v>
      </c>
    </row>
    <row r="17" spans="1:33" x14ac:dyDescent="0.2">
      <c r="A17">
        <f>Physical!A17</f>
        <v>7</v>
      </c>
      <c r="B17">
        <f t="shared" si="1"/>
        <v>26156.861400832178</v>
      </c>
      <c r="C17">
        <f t="shared" si="2"/>
        <v>3323.9413314840499</v>
      </c>
      <c r="D17">
        <f t="shared" si="3"/>
        <v>7403.0139500693485</v>
      </c>
      <c r="E17">
        <f t="shared" si="4"/>
        <v>8932.0269625520104</v>
      </c>
      <c r="F17">
        <f t="shared" si="5"/>
        <v>10830.934984743411</v>
      </c>
      <c r="G17">
        <f t="shared" si="6"/>
        <v>501.14807766990293</v>
      </c>
      <c r="H17">
        <f t="shared" si="7"/>
        <v>0</v>
      </c>
      <c r="I17">
        <f t="shared" si="8"/>
        <v>949.45401109570048</v>
      </c>
      <c r="J17">
        <f t="shared" si="9"/>
        <v>41223.690851595005</v>
      </c>
      <c r="K17">
        <f t="shared" si="10"/>
        <v>2655.7438945908461</v>
      </c>
      <c r="L17">
        <f t="shared" si="11"/>
        <v>134.66223855755894</v>
      </c>
      <c r="M17">
        <f t="shared" si="12"/>
        <v>501.14807766990293</v>
      </c>
      <c r="N17">
        <f t="shared" si="13"/>
        <v>2142.6637198335643</v>
      </c>
      <c r="O17">
        <f t="shared" si="14"/>
        <v>0</v>
      </c>
      <c r="P17">
        <f t="shared" si="15"/>
        <v>0</v>
      </c>
      <c r="S17" s="4">
        <v>7</v>
      </c>
      <c r="T17">
        <v>360500</v>
      </c>
      <c r="U17">
        <v>15345</v>
      </c>
      <c r="V17">
        <v>1950</v>
      </c>
      <c r="W17">
        <v>4343</v>
      </c>
      <c r="X17">
        <v>5240</v>
      </c>
      <c r="Y17">
        <v>6354</v>
      </c>
      <c r="Z17">
        <v>294</v>
      </c>
      <c r="AB17">
        <v>557</v>
      </c>
      <c r="AC17">
        <v>24184</v>
      </c>
      <c r="AD17">
        <v>1558</v>
      </c>
      <c r="AE17">
        <v>79</v>
      </c>
      <c r="AF17">
        <v>294</v>
      </c>
      <c r="AG17">
        <v>1257</v>
      </c>
    </row>
    <row r="18" spans="1:33" x14ac:dyDescent="0.2">
      <c r="A18">
        <f>Physical!A18</f>
        <v>8</v>
      </c>
      <c r="B18">
        <f t="shared" si="1"/>
        <v>161136.1646415306</v>
      </c>
      <c r="C18">
        <f t="shared" si="2"/>
        <v>14417.33240136436</v>
      </c>
      <c r="D18">
        <f t="shared" si="3"/>
        <v>22245.311264091288</v>
      </c>
      <c r="E18">
        <f t="shared" si="4"/>
        <v>25445.093351322503</v>
      </c>
      <c r="F18">
        <f t="shared" si="5"/>
        <v>9880.7006699881604</v>
      </c>
      <c r="G18">
        <f t="shared" si="6"/>
        <v>6049.9521878242585</v>
      </c>
      <c r="H18">
        <f t="shared" si="7"/>
        <v>0</v>
      </c>
      <c r="I18">
        <f t="shared" si="8"/>
        <v>2096.0071008450032</v>
      </c>
      <c r="J18">
        <f t="shared" si="9"/>
        <v>172498.55420727099</v>
      </c>
      <c r="K18">
        <f t="shared" si="10"/>
        <v>14715.334999498795</v>
      </c>
      <c r="L18">
        <f t="shared" si="11"/>
        <v>812.43166418773751</v>
      </c>
      <c r="M18">
        <f t="shared" si="12"/>
        <v>6049.9521878242585</v>
      </c>
      <c r="N18">
        <f t="shared" si="13"/>
        <v>13291.914768186263</v>
      </c>
      <c r="O18">
        <f t="shared" si="14"/>
        <v>0</v>
      </c>
      <c r="P18">
        <f t="shared" si="15"/>
        <v>0</v>
      </c>
      <c r="S18" s="4">
        <v>8</v>
      </c>
      <c r="T18">
        <v>369111</v>
      </c>
      <c r="U18">
        <v>96789</v>
      </c>
      <c r="V18">
        <v>8660</v>
      </c>
      <c r="W18">
        <v>13362</v>
      </c>
      <c r="X18">
        <v>15284</v>
      </c>
      <c r="Y18">
        <v>5935</v>
      </c>
      <c r="Z18">
        <v>3634</v>
      </c>
      <c r="AB18">
        <v>1259</v>
      </c>
      <c r="AC18">
        <v>103614</v>
      </c>
      <c r="AD18">
        <v>8839</v>
      </c>
      <c r="AE18">
        <v>488</v>
      </c>
      <c r="AF18">
        <v>3634</v>
      </c>
      <c r="AG18">
        <v>7984</v>
      </c>
    </row>
    <row r="19" spans="1:33" x14ac:dyDescent="0.2">
      <c r="A19">
        <f>Physical!A19</f>
        <v>9</v>
      </c>
      <c r="B19">
        <f t="shared" si="1"/>
        <v>25699.439281735955</v>
      </c>
      <c r="C19">
        <f t="shared" si="2"/>
        <v>2351.0815963403588</v>
      </c>
      <c r="D19">
        <f t="shared" si="3"/>
        <v>17253.434199230644</v>
      </c>
      <c r="E19">
        <f t="shared" si="4"/>
        <v>9601.4667676632653</v>
      </c>
      <c r="F19">
        <f t="shared" si="5"/>
        <v>14296.328464703174</v>
      </c>
      <c r="G19">
        <f t="shared" si="6"/>
        <v>5174.9350354230719</v>
      </c>
      <c r="H19">
        <f t="shared" si="7"/>
        <v>0</v>
      </c>
      <c r="I19">
        <f t="shared" si="8"/>
        <v>1657.4395104635448</v>
      </c>
      <c r="J19">
        <f t="shared" si="9"/>
        <v>66350.51626193765</v>
      </c>
      <c r="K19">
        <f t="shared" si="10"/>
        <v>4629.1482362726319</v>
      </c>
      <c r="L19">
        <f t="shared" si="11"/>
        <v>229.99711268546986</v>
      </c>
      <c r="M19">
        <f t="shared" si="12"/>
        <v>5174.9350354230719</v>
      </c>
      <c r="N19">
        <f t="shared" si="13"/>
        <v>3028.2953170253531</v>
      </c>
      <c r="O19">
        <f t="shared" si="14"/>
        <v>0</v>
      </c>
      <c r="P19">
        <f t="shared" si="15"/>
        <v>0</v>
      </c>
      <c r="S19" s="4">
        <v>9</v>
      </c>
      <c r="T19">
        <v>336645</v>
      </c>
      <c r="U19">
        <v>14079</v>
      </c>
      <c r="V19">
        <v>1288</v>
      </c>
      <c r="W19">
        <v>9452</v>
      </c>
      <c r="X19">
        <v>5260</v>
      </c>
      <c r="Y19">
        <v>7832</v>
      </c>
      <c r="Z19">
        <v>2835</v>
      </c>
      <c r="AB19">
        <v>908</v>
      </c>
      <c r="AC19">
        <v>36349</v>
      </c>
      <c r="AD19">
        <v>2536</v>
      </c>
      <c r="AE19">
        <v>126</v>
      </c>
      <c r="AF19">
        <v>2835</v>
      </c>
      <c r="AG19">
        <v>1659</v>
      </c>
    </row>
    <row r="20" spans="1:33" x14ac:dyDescent="0.2">
      <c r="A20">
        <f>Physical!A20</f>
        <v>10</v>
      </c>
      <c r="B20">
        <f t="shared" si="1"/>
        <v>191225.89861212522</v>
      </c>
      <c r="C20">
        <f t="shared" si="2"/>
        <v>9052.0003481007279</v>
      </c>
      <c r="D20">
        <f t="shared" si="3"/>
        <v>38141.87735534009</v>
      </c>
      <c r="E20">
        <f t="shared" si="4"/>
        <v>32628.939583297957</v>
      </c>
      <c r="F20">
        <f t="shared" si="5"/>
        <v>10210.239009356268</v>
      </c>
      <c r="G20">
        <f t="shared" si="6"/>
        <v>16483.16220927929</v>
      </c>
      <c r="H20">
        <f t="shared" si="7"/>
        <v>0</v>
      </c>
      <c r="I20">
        <f t="shared" si="8"/>
        <v>5145.9882862689828</v>
      </c>
      <c r="J20">
        <f t="shared" si="9"/>
        <v>205376.93162509269</v>
      </c>
      <c r="K20">
        <f t="shared" si="10"/>
        <v>13902.342129244424</v>
      </c>
      <c r="L20">
        <f t="shared" si="11"/>
        <v>1052.1537388282306</v>
      </c>
      <c r="M20">
        <f t="shared" si="12"/>
        <v>16483.16220927929</v>
      </c>
      <c r="N20">
        <f t="shared" si="13"/>
        <v>25479.511450532904</v>
      </c>
      <c r="O20">
        <f t="shared" si="14"/>
        <v>0</v>
      </c>
      <c r="P20">
        <f t="shared" si="15"/>
        <v>0</v>
      </c>
      <c r="S20" s="4">
        <v>10</v>
      </c>
      <c r="T20">
        <v>353346</v>
      </c>
      <c r="U20">
        <v>109957</v>
      </c>
      <c r="V20">
        <v>5205</v>
      </c>
      <c r="W20">
        <v>21932</v>
      </c>
      <c r="X20">
        <v>18762</v>
      </c>
      <c r="Y20">
        <v>5871</v>
      </c>
      <c r="Z20">
        <v>9478</v>
      </c>
      <c r="AB20">
        <v>2959</v>
      </c>
      <c r="AC20">
        <v>118094</v>
      </c>
      <c r="AD20">
        <v>7994</v>
      </c>
      <c r="AE20">
        <v>605</v>
      </c>
      <c r="AF20">
        <v>9478</v>
      </c>
      <c r="AG20">
        <v>14651</v>
      </c>
    </row>
    <row r="21" spans="1:33" x14ac:dyDescent="0.2">
      <c r="A21">
        <f>Physical!A21</f>
        <v>11</v>
      </c>
      <c r="B21">
        <f t="shared" si="1"/>
        <v>18024.007205801816</v>
      </c>
      <c r="C21">
        <f t="shared" si="2"/>
        <v>1856.0423851170819</v>
      </c>
      <c r="D21">
        <f t="shared" si="3"/>
        <v>28299.547355493971</v>
      </c>
      <c r="E21">
        <f t="shared" si="4"/>
        <v>10520.292991685614</v>
      </c>
      <c r="F21">
        <f t="shared" si="5"/>
        <v>31915.770595947361</v>
      </c>
      <c r="G21">
        <f t="shared" si="6"/>
        <v>11878.671264749324</v>
      </c>
      <c r="H21">
        <f t="shared" si="7"/>
        <v>0</v>
      </c>
      <c r="I21">
        <f t="shared" si="8"/>
        <v>1825.4482798678994</v>
      </c>
      <c r="J21">
        <f t="shared" si="9"/>
        <v>51954.909534162012</v>
      </c>
      <c r="K21">
        <f t="shared" si="10"/>
        <v>3630.500489569677</v>
      </c>
      <c r="L21">
        <f t="shared" si="11"/>
        <v>91.782315747548012</v>
      </c>
      <c r="M21">
        <f t="shared" si="12"/>
        <v>11878.671264749324</v>
      </c>
      <c r="N21">
        <f t="shared" si="13"/>
        <v>2357.7857112036777</v>
      </c>
      <c r="O21">
        <f t="shared" si="14"/>
        <v>0</v>
      </c>
      <c r="P21">
        <f t="shared" si="15"/>
        <v>0</v>
      </c>
      <c r="S21" s="4">
        <v>11</v>
      </c>
      <c r="T21">
        <v>301285</v>
      </c>
      <c r="U21">
        <v>8837</v>
      </c>
      <c r="V21">
        <v>910</v>
      </c>
      <c r="W21">
        <v>13875</v>
      </c>
      <c r="X21">
        <v>5158</v>
      </c>
      <c r="Y21">
        <v>15648</v>
      </c>
      <c r="Z21">
        <v>5824</v>
      </c>
      <c r="AB21">
        <v>895</v>
      </c>
      <c r="AC21">
        <v>25473</v>
      </c>
      <c r="AD21">
        <v>1780</v>
      </c>
      <c r="AE21">
        <v>45</v>
      </c>
      <c r="AF21">
        <v>5824</v>
      </c>
      <c r="AG21">
        <v>1156</v>
      </c>
    </row>
    <row r="22" spans="1:33" x14ac:dyDescent="0.2">
      <c r="A22">
        <f>Physical!A22</f>
        <v>12</v>
      </c>
      <c r="B22">
        <f t="shared" si="1"/>
        <v>106157.49291856492</v>
      </c>
      <c r="C22">
        <f t="shared" si="2"/>
        <v>9380.2693137813221</v>
      </c>
      <c r="D22">
        <f t="shared" si="3"/>
        <v>130445.40904328019</v>
      </c>
      <c r="E22">
        <f t="shared" si="4"/>
        <v>36863.181104783602</v>
      </c>
      <c r="F22">
        <f t="shared" si="5"/>
        <v>34212.349541571755</v>
      </c>
      <c r="G22">
        <f t="shared" si="6"/>
        <v>46483.162579726653</v>
      </c>
      <c r="H22">
        <f t="shared" si="7"/>
        <v>0</v>
      </c>
      <c r="I22">
        <f t="shared" si="8"/>
        <v>8844.8538297266514</v>
      </c>
      <c r="J22">
        <f t="shared" si="9"/>
        <v>235381.59474658314</v>
      </c>
      <c r="K22">
        <f t="shared" si="10"/>
        <v>25869.666443621871</v>
      </c>
      <c r="L22">
        <f t="shared" si="11"/>
        <v>832.86853075170848</v>
      </c>
      <c r="M22">
        <f t="shared" si="12"/>
        <v>46483.162579726653</v>
      </c>
      <c r="N22">
        <f t="shared" si="13"/>
        <v>20798.966859339409</v>
      </c>
      <c r="O22">
        <f t="shared" si="14"/>
        <v>0</v>
      </c>
      <c r="P22">
        <f t="shared" si="15"/>
        <v>0</v>
      </c>
      <c r="S22" s="4">
        <v>12</v>
      </c>
      <c r="T22">
        <v>351200</v>
      </c>
      <c r="U22">
        <v>60671</v>
      </c>
      <c r="V22">
        <v>5361</v>
      </c>
      <c r="W22">
        <v>74552</v>
      </c>
      <c r="X22">
        <v>21068</v>
      </c>
      <c r="Y22">
        <v>19553</v>
      </c>
      <c r="Z22">
        <v>26566</v>
      </c>
      <c r="AB22">
        <v>5055</v>
      </c>
      <c r="AC22">
        <v>134525</v>
      </c>
      <c r="AD22">
        <v>14785</v>
      </c>
      <c r="AE22">
        <v>476</v>
      </c>
      <c r="AF22">
        <v>26566</v>
      </c>
      <c r="AG22">
        <v>11887</v>
      </c>
    </row>
    <row r="23" spans="1:33" x14ac:dyDescent="0.2">
      <c r="A23">
        <f>Physical!A23</f>
        <v>13</v>
      </c>
      <c r="B23">
        <f t="shared" si="1"/>
        <v>9207.037533436418</v>
      </c>
      <c r="C23">
        <f t="shared" si="2"/>
        <v>773.32179659371786</v>
      </c>
      <c r="D23">
        <f t="shared" si="3"/>
        <v>13498.453332919493</v>
      </c>
      <c r="E23">
        <f t="shared" si="4"/>
        <v>3542.3686781187571</v>
      </c>
      <c r="F23">
        <f t="shared" si="5"/>
        <v>22802.589567273506</v>
      </c>
      <c r="G23">
        <f t="shared" si="6"/>
        <v>4504.6861604270835</v>
      </c>
      <c r="H23">
        <f t="shared" si="7"/>
        <v>0</v>
      </c>
      <c r="I23">
        <f t="shared" si="8"/>
        <v>1709.6306982991164</v>
      </c>
      <c r="J23">
        <f t="shared" si="9"/>
        <v>52303.255592487672</v>
      </c>
      <c r="K23">
        <f t="shared" si="10"/>
        <v>3263.2099129806661</v>
      </c>
      <c r="L23">
        <f t="shared" si="11"/>
        <v>213.27036094400739</v>
      </c>
      <c r="M23">
        <f t="shared" si="12"/>
        <v>4504.6861604270835</v>
      </c>
      <c r="N23">
        <f t="shared" si="13"/>
        <v>2016.5319494136636</v>
      </c>
      <c r="O23">
        <f t="shared" si="14"/>
        <v>0</v>
      </c>
      <c r="P23">
        <f t="shared" si="15"/>
        <v>0</v>
      </c>
      <c r="S23" s="4">
        <v>13</v>
      </c>
      <c r="T23">
        <v>354404</v>
      </c>
      <c r="U23">
        <v>5310</v>
      </c>
      <c r="V23">
        <v>446</v>
      </c>
      <c r="W23">
        <v>7785</v>
      </c>
      <c r="X23">
        <v>2043</v>
      </c>
      <c r="Y23">
        <v>13151</v>
      </c>
      <c r="Z23">
        <v>2598</v>
      </c>
      <c r="AB23">
        <v>986</v>
      </c>
      <c r="AC23">
        <v>30165</v>
      </c>
      <c r="AD23">
        <v>1882</v>
      </c>
      <c r="AE23">
        <v>123</v>
      </c>
      <c r="AF23">
        <v>2598</v>
      </c>
      <c r="AG23">
        <v>1163</v>
      </c>
    </row>
    <row r="24" spans="1:33" x14ac:dyDescent="0.2">
      <c r="A24">
        <f>Physical!A24</f>
        <v>14</v>
      </c>
      <c r="B24">
        <f t="shared" si="1"/>
        <v>10169.488169282398</v>
      </c>
      <c r="C24">
        <f t="shared" si="2"/>
        <v>13.567070170569236</v>
      </c>
      <c r="D24">
        <f t="shared" si="3"/>
        <v>11847.928564669963</v>
      </c>
      <c r="E24">
        <f t="shared" si="4"/>
        <v>3663.1089460536941</v>
      </c>
      <c r="F24">
        <f t="shared" si="5"/>
        <v>24370.334332105369</v>
      </c>
      <c r="G24">
        <f t="shared" si="6"/>
        <v>4665.1339857943076</v>
      </c>
      <c r="H24">
        <f t="shared" si="7"/>
        <v>0</v>
      </c>
      <c r="I24">
        <f t="shared" si="8"/>
        <v>941.94230041380706</v>
      </c>
      <c r="J24">
        <f t="shared" si="9"/>
        <v>44943.827169332864</v>
      </c>
      <c r="K24">
        <f t="shared" si="10"/>
        <v>3279.3546755147354</v>
      </c>
      <c r="L24">
        <f t="shared" si="11"/>
        <v>125.97993729814291</v>
      </c>
      <c r="M24">
        <f t="shared" si="12"/>
        <v>4665.1339857943076</v>
      </c>
      <c r="N24">
        <f t="shared" si="13"/>
        <v>2684.3417408911992</v>
      </c>
      <c r="O24">
        <f t="shared" si="14"/>
        <v>0</v>
      </c>
      <c r="P24">
        <f t="shared" si="15"/>
        <v>0</v>
      </c>
      <c r="S24" s="4">
        <v>14</v>
      </c>
      <c r="T24">
        <v>317056</v>
      </c>
      <c r="U24">
        <v>5247</v>
      </c>
      <c r="V24">
        <v>7</v>
      </c>
      <c r="W24">
        <v>6113</v>
      </c>
      <c r="X24">
        <v>1890</v>
      </c>
      <c r="Y24">
        <v>12574</v>
      </c>
      <c r="Z24">
        <v>2407</v>
      </c>
      <c r="AB24">
        <v>486</v>
      </c>
      <c r="AC24">
        <v>23189</v>
      </c>
      <c r="AD24">
        <v>1692</v>
      </c>
      <c r="AE24">
        <v>65</v>
      </c>
      <c r="AF24">
        <v>2407</v>
      </c>
      <c r="AG24">
        <v>1385</v>
      </c>
    </row>
    <row r="25" spans="1:33" x14ac:dyDescent="0.2">
      <c r="A25">
        <f>Physical!A25</f>
        <v>15</v>
      </c>
      <c r="B25">
        <f t="shared" si="1"/>
        <v>8302.3134425775806</v>
      </c>
      <c r="C25">
        <f t="shared" si="2"/>
        <v>701.54406863706083</v>
      </c>
      <c r="D25">
        <f t="shared" si="3"/>
        <v>9375.1798263316305</v>
      </c>
      <c r="E25">
        <f t="shared" si="4"/>
        <v>2225.0993692124962</v>
      </c>
      <c r="F25">
        <f t="shared" si="5"/>
        <v>9475.805339206845</v>
      </c>
      <c r="G25">
        <f t="shared" si="6"/>
        <v>2390.9188763448919</v>
      </c>
      <c r="H25">
        <f t="shared" si="7"/>
        <v>0</v>
      </c>
      <c r="I25">
        <f t="shared" si="8"/>
        <v>2158.4881142105933</v>
      </c>
      <c r="J25">
        <f t="shared" si="9"/>
        <v>52821.307955764154</v>
      </c>
      <c r="K25">
        <f t="shared" si="10"/>
        <v>5858.9559186779989</v>
      </c>
      <c r="L25">
        <f t="shared" si="11"/>
        <v>266.44502000761099</v>
      </c>
      <c r="M25">
        <f t="shared" si="12"/>
        <v>2390.9188763448919</v>
      </c>
      <c r="N25">
        <f t="shared" si="13"/>
        <v>2199.5886758075121</v>
      </c>
      <c r="O25">
        <f t="shared" si="14"/>
        <v>0</v>
      </c>
      <c r="P25">
        <f t="shared" si="15"/>
        <v>0</v>
      </c>
      <c r="S25" s="4">
        <v>15</v>
      </c>
      <c r="T25">
        <v>433585</v>
      </c>
      <c r="U25">
        <v>5858</v>
      </c>
      <c r="V25">
        <v>495</v>
      </c>
      <c r="W25">
        <v>6615</v>
      </c>
      <c r="X25">
        <v>1570</v>
      </c>
      <c r="Y25">
        <v>6686</v>
      </c>
      <c r="Z25">
        <v>1687</v>
      </c>
      <c r="AB25">
        <v>1523</v>
      </c>
      <c r="AC25">
        <v>37270</v>
      </c>
      <c r="AD25">
        <v>4134</v>
      </c>
      <c r="AE25">
        <v>188</v>
      </c>
      <c r="AF25">
        <v>1687</v>
      </c>
      <c r="AG25">
        <v>1552</v>
      </c>
    </row>
    <row r="26" spans="1:33" x14ac:dyDescent="0.2">
      <c r="A26">
        <f>Physical!A26</f>
        <v>16</v>
      </c>
      <c r="B26">
        <f t="shared" si="1"/>
        <v>38908.224794076574</v>
      </c>
      <c r="C26">
        <f t="shared" si="2"/>
        <v>6928.8619496300753</v>
      </c>
      <c r="D26">
        <f t="shared" si="3"/>
        <v>24018.278127448459</v>
      </c>
      <c r="E26">
        <f t="shared" si="4"/>
        <v>24155.078735171923</v>
      </c>
      <c r="F26">
        <f t="shared" si="5"/>
        <v>246850.47842755169</v>
      </c>
      <c r="G26">
        <f t="shared" si="6"/>
        <v>4086.2519190126086</v>
      </c>
      <c r="H26">
        <f t="shared" si="7"/>
        <v>0</v>
      </c>
      <c r="I26">
        <f t="shared" si="8"/>
        <v>6013.896846025078</v>
      </c>
      <c r="J26">
        <f t="shared" si="9"/>
        <v>243197.72453820825</v>
      </c>
      <c r="K26">
        <f t="shared" si="10"/>
        <v>18706.150632732068</v>
      </c>
      <c r="L26">
        <f t="shared" si="11"/>
        <v>1048.2124487901908</v>
      </c>
      <c r="M26">
        <f t="shared" si="12"/>
        <v>4086.2519190126086</v>
      </c>
      <c r="N26">
        <f t="shared" si="13"/>
        <v>12637.178217363777</v>
      </c>
      <c r="O26">
        <f t="shared" si="14"/>
        <v>0</v>
      </c>
      <c r="P26">
        <f t="shared" si="15"/>
        <v>0</v>
      </c>
      <c r="S26" s="4">
        <v>16</v>
      </c>
      <c r="T26">
        <v>345881</v>
      </c>
      <c r="U26">
        <v>21900</v>
      </c>
      <c r="V26">
        <v>3900</v>
      </c>
      <c r="W26">
        <v>13519</v>
      </c>
      <c r="X26">
        <v>13596</v>
      </c>
      <c r="Y26">
        <v>138943</v>
      </c>
      <c r="Z26">
        <v>2300</v>
      </c>
      <c r="AB26">
        <v>3385</v>
      </c>
      <c r="AC26">
        <v>136887</v>
      </c>
      <c r="AD26">
        <v>10529</v>
      </c>
      <c r="AE26">
        <v>590</v>
      </c>
      <c r="AF26">
        <v>2300</v>
      </c>
      <c r="AG26">
        <v>7113</v>
      </c>
    </row>
    <row r="27" spans="1:33" x14ac:dyDescent="0.2">
      <c r="A27">
        <f>Physical!A27</f>
        <v>17</v>
      </c>
      <c r="B27">
        <f t="shared" si="1"/>
        <v>65011.578294035018</v>
      </c>
      <c r="C27">
        <f t="shared" si="2"/>
        <v>11066.728539089116</v>
      </c>
      <c r="D27">
        <f t="shared" si="3"/>
        <v>107400.75257381507</v>
      </c>
      <c r="E27">
        <f t="shared" si="4"/>
        <v>39797.525966021152</v>
      </c>
      <c r="F27">
        <f t="shared" si="5"/>
        <v>55739.950712748789</v>
      </c>
      <c r="G27">
        <f t="shared" si="6"/>
        <v>18403.228105761758</v>
      </c>
      <c r="H27">
        <f t="shared" si="7"/>
        <v>0</v>
      </c>
      <c r="I27">
        <f t="shared" si="8"/>
        <v>3445.5838077520766</v>
      </c>
      <c r="J27">
        <f t="shared" si="9"/>
        <v>212473.84226884224</v>
      </c>
      <c r="K27">
        <f t="shared" si="10"/>
        <v>21633.032514494051</v>
      </c>
      <c r="L27">
        <f t="shared" si="11"/>
        <v>1131.6940820931204</v>
      </c>
      <c r="M27">
        <f t="shared" si="12"/>
        <v>18403.228105761758</v>
      </c>
      <c r="N27">
        <f t="shared" si="13"/>
        <v>4985.8814326698939</v>
      </c>
      <c r="O27">
        <f t="shared" si="14"/>
        <v>0</v>
      </c>
      <c r="P27">
        <f t="shared" si="15"/>
        <v>0</v>
      </c>
      <c r="S27" s="4">
        <v>17</v>
      </c>
      <c r="T27">
        <v>267696</v>
      </c>
      <c r="U27">
        <v>28321</v>
      </c>
      <c r="V27">
        <v>4821</v>
      </c>
      <c r="W27">
        <v>46787</v>
      </c>
      <c r="X27">
        <v>17337</v>
      </c>
      <c r="Y27">
        <v>24282</v>
      </c>
      <c r="Z27">
        <v>8017</v>
      </c>
      <c r="AB27">
        <v>1501</v>
      </c>
      <c r="AC27">
        <v>92560</v>
      </c>
      <c r="AD27">
        <v>9424</v>
      </c>
      <c r="AE27">
        <v>493</v>
      </c>
      <c r="AF27">
        <v>8017</v>
      </c>
      <c r="AG27">
        <v>2172</v>
      </c>
    </row>
    <row r="28" spans="1:33" x14ac:dyDescent="0.2">
      <c r="A28">
        <f>Physical!A28</f>
        <v>18</v>
      </c>
      <c r="B28">
        <f t="shared" si="1"/>
        <v>46502.10853248011</v>
      </c>
      <c r="C28">
        <f t="shared" si="2"/>
        <v>6175.7852693188906</v>
      </c>
      <c r="D28">
        <f t="shared" si="3"/>
        <v>49733.090013482477</v>
      </c>
      <c r="E28">
        <f>($B$7/$T28)*X29</f>
        <v>18970.754578722986</v>
      </c>
      <c r="F28">
        <f t="shared" si="5"/>
        <v>11842.810196085195</v>
      </c>
      <c r="G28">
        <f t="shared" si="6"/>
        <v>7952.9134103185488</v>
      </c>
      <c r="H28">
        <f t="shared" si="7"/>
        <v>0</v>
      </c>
      <c r="I28">
        <f t="shared" si="8"/>
        <v>2277.0558387162614</v>
      </c>
      <c r="J28">
        <f t="shared" si="9"/>
        <v>142703.74302806598</v>
      </c>
      <c r="K28">
        <f t="shared" si="10"/>
        <v>9694.7109719742766</v>
      </c>
      <c r="L28">
        <f t="shared" si="11"/>
        <v>517.5929873885683</v>
      </c>
      <c r="M28">
        <f t="shared" si="12"/>
        <v>7952.9134103185488</v>
      </c>
      <c r="N28">
        <f t="shared" si="13"/>
        <v>3215.082720297592</v>
      </c>
      <c r="O28">
        <f t="shared" si="14"/>
        <v>0</v>
      </c>
      <c r="P28">
        <f t="shared" si="15"/>
        <v>0</v>
      </c>
      <c r="S28" s="4">
        <v>18</v>
      </c>
      <c r="T28">
        <v>347859</v>
      </c>
      <c r="U28">
        <v>26324</v>
      </c>
      <c r="V28">
        <v>3496</v>
      </c>
      <c r="W28">
        <v>28153</v>
      </c>
      <c r="X28">
        <v>15571</v>
      </c>
      <c r="Y28">
        <v>6704</v>
      </c>
      <c r="Z28">
        <v>4502</v>
      </c>
      <c r="AB28">
        <v>1289</v>
      </c>
      <c r="AC28">
        <v>80782</v>
      </c>
      <c r="AD28">
        <v>5488</v>
      </c>
      <c r="AE28">
        <v>293</v>
      </c>
      <c r="AF28">
        <v>4502</v>
      </c>
      <c r="AG28">
        <v>1820</v>
      </c>
    </row>
    <row r="29" spans="1:33" x14ac:dyDescent="0.2">
      <c r="A29">
        <f>Physical!A29</f>
        <v>19</v>
      </c>
      <c r="B29">
        <f t="shared" si="1"/>
        <v>28984.780208497192</v>
      </c>
      <c r="C29">
        <f t="shared" si="2"/>
        <v>2929.7616182127585</v>
      </c>
      <c r="D29">
        <f t="shared" si="3"/>
        <v>35037.629046604416</v>
      </c>
      <c r="E29">
        <f>($B$7/$T29)*X30</f>
        <v>31116.634343405454</v>
      </c>
      <c r="F29">
        <f t="shared" si="5"/>
        <v>35383.857624161654</v>
      </c>
      <c r="G29">
        <f t="shared" si="6"/>
        <v>8135.4928198601438</v>
      </c>
      <c r="H29">
        <f t="shared" si="7"/>
        <v>0</v>
      </c>
      <c r="I29">
        <f t="shared" si="8"/>
        <v>3087.9371104977909</v>
      </c>
      <c r="J29">
        <f t="shared" si="9"/>
        <v>132155.62380414421</v>
      </c>
      <c r="K29">
        <f t="shared" si="10"/>
        <v>14993.279163151197</v>
      </c>
      <c r="L29">
        <f t="shared" si="11"/>
        <v>506.16157531210229</v>
      </c>
      <c r="M29">
        <f t="shared" si="12"/>
        <v>8135.4928198601438</v>
      </c>
      <c r="N29">
        <f t="shared" si="13"/>
        <v>3274.2326903001617</v>
      </c>
      <c r="O29">
        <f t="shared" si="14"/>
        <v>0</v>
      </c>
      <c r="P29">
        <f t="shared" si="15"/>
        <v>0</v>
      </c>
      <c r="S29" s="4">
        <v>19</v>
      </c>
      <c r="T29">
        <v>349645</v>
      </c>
      <c r="U29">
        <v>16492</v>
      </c>
      <c r="V29">
        <v>1667</v>
      </c>
      <c r="W29">
        <v>19936</v>
      </c>
      <c r="X29">
        <v>10739</v>
      </c>
      <c r="Y29">
        <v>20133</v>
      </c>
      <c r="Z29">
        <v>4629</v>
      </c>
      <c r="AB29">
        <v>1757</v>
      </c>
      <c r="AC29">
        <v>75195</v>
      </c>
      <c r="AD29">
        <v>8531</v>
      </c>
      <c r="AE29">
        <v>288</v>
      </c>
      <c r="AF29">
        <v>4629</v>
      </c>
      <c r="AG29">
        <v>1863</v>
      </c>
    </row>
    <row r="30" spans="1:33" x14ac:dyDescent="0.2">
      <c r="A30">
        <f>Physical!A30</f>
        <v>20</v>
      </c>
      <c r="B30">
        <f t="shared" si="1"/>
        <v>67222.986395677246</v>
      </c>
      <c r="C30">
        <f t="shared" si="2"/>
        <v>9804.9992191052916</v>
      </c>
      <c r="D30">
        <f t="shared" si="3"/>
        <v>52437.349095837621</v>
      </c>
      <c r="E30">
        <f>($B$7/$T30)*X31</f>
        <v>17102.213151343978</v>
      </c>
      <c r="F30">
        <f t="shared" si="5"/>
        <v>11582.879257521721</v>
      </c>
      <c r="G30">
        <f t="shared" si="6"/>
        <v>16778.627953038609</v>
      </c>
      <c r="H30">
        <f t="shared" si="7"/>
        <v>0</v>
      </c>
      <c r="I30">
        <f t="shared" si="8"/>
        <v>4276.4725639675435</v>
      </c>
      <c r="J30">
        <f t="shared" si="9"/>
        <v>166754.85171078771</v>
      </c>
      <c r="K30">
        <f t="shared" si="10"/>
        <v>14846.309524521888</v>
      </c>
      <c r="L30">
        <f t="shared" si="11"/>
        <v>1009.3651924411786</v>
      </c>
      <c r="M30">
        <f t="shared" si="12"/>
        <v>16778.627953038609</v>
      </c>
      <c r="N30">
        <f t="shared" si="13"/>
        <v>7694.3412210680008</v>
      </c>
      <c r="O30">
        <f t="shared" si="14"/>
        <v>0</v>
      </c>
      <c r="P30">
        <f t="shared" si="15"/>
        <v>0</v>
      </c>
      <c r="S30" s="4">
        <v>20</v>
      </c>
      <c r="T30">
        <v>334232</v>
      </c>
      <c r="U30">
        <v>36563</v>
      </c>
      <c r="V30">
        <v>5333</v>
      </c>
      <c r="W30">
        <v>28521</v>
      </c>
      <c r="X30">
        <v>17705</v>
      </c>
      <c r="Y30">
        <v>6300</v>
      </c>
      <c r="Z30">
        <v>9126</v>
      </c>
      <c r="AB30">
        <v>2326</v>
      </c>
      <c r="AC30">
        <v>90699</v>
      </c>
      <c r="AD30">
        <v>8075</v>
      </c>
      <c r="AE30">
        <v>549</v>
      </c>
      <c r="AF30">
        <v>9126</v>
      </c>
      <c r="AG30">
        <v>4185</v>
      </c>
    </row>
    <row r="31" spans="1:33" x14ac:dyDescent="0.2">
      <c r="A31">
        <f>Physical!A31</f>
        <v>21</v>
      </c>
      <c r="B31">
        <f t="shared" si="1"/>
        <v>70321.581967699211</v>
      </c>
      <c r="C31">
        <f t="shared" si="2"/>
        <v>3028.1854880841775</v>
      </c>
      <c r="D31">
        <f t="shared" si="3"/>
        <v>16235.933195710924</v>
      </c>
      <c r="E31">
        <f t="shared" si="4"/>
        <v>16142.224303816056</v>
      </c>
      <c r="F31">
        <f t="shared" si="5"/>
        <v>26533.499205047032</v>
      </c>
      <c r="G31">
        <f t="shared" si="6"/>
        <v>5676.3293590391659</v>
      </c>
      <c r="H31">
        <f t="shared" si="7"/>
        <v>0</v>
      </c>
      <c r="I31">
        <f t="shared" si="8"/>
        <v>5459.410627801044</v>
      </c>
      <c r="J31">
        <f t="shared" si="9"/>
        <v>135865.74579861003</v>
      </c>
      <c r="K31">
        <f t="shared" si="10"/>
        <v>11857.645524400677</v>
      </c>
      <c r="L31">
        <f t="shared" si="11"/>
        <v>770.49533335780791</v>
      </c>
      <c r="M31">
        <f t="shared" si="12"/>
        <v>5676.3293590391659</v>
      </c>
      <c r="N31">
        <f t="shared" si="13"/>
        <v>5862.0117929789976</v>
      </c>
      <c r="O31">
        <f t="shared" si="14"/>
        <v>0</v>
      </c>
      <c r="P31">
        <f t="shared" si="15"/>
        <v>0</v>
      </c>
      <c r="S31" s="4">
        <v>21</v>
      </c>
      <c r="T31">
        <v>354109</v>
      </c>
      <c r="U31">
        <v>40523</v>
      </c>
      <c r="V31">
        <v>1745</v>
      </c>
      <c r="W31">
        <v>9356</v>
      </c>
      <c r="X31">
        <v>9302</v>
      </c>
      <c r="Y31">
        <v>15290</v>
      </c>
      <c r="Z31">
        <v>3271</v>
      </c>
      <c r="AB31">
        <v>3146</v>
      </c>
      <c r="AC31">
        <v>78293</v>
      </c>
      <c r="AD31">
        <v>6833</v>
      </c>
      <c r="AE31">
        <v>444</v>
      </c>
      <c r="AF31">
        <v>3271</v>
      </c>
      <c r="AG31">
        <v>3378</v>
      </c>
    </row>
    <row r="32" spans="1:33" x14ac:dyDescent="0.2">
      <c r="A32">
        <f>Physical!A32</f>
        <v>22</v>
      </c>
      <c r="B32">
        <f t="shared" si="1"/>
        <v>82434.03083245366</v>
      </c>
      <c r="C32">
        <f t="shared" si="2"/>
        <v>10013.884914985587</v>
      </c>
      <c r="D32">
        <f t="shared" si="3"/>
        <v>128676.83417104895</v>
      </c>
      <c r="E32">
        <f t="shared" si="4"/>
        <v>41525.485920244311</v>
      </c>
      <c r="F32">
        <f t="shared" si="5"/>
        <v>35889.700055847708</v>
      </c>
      <c r="G32">
        <f t="shared" si="6"/>
        <v>49121.200131710204</v>
      </c>
      <c r="H32">
        <f t="shared" si="7"/>
        <v>0</v>
      </c>
      <c r="I32">
        <f t="shared" si="8"/>
        <v>9714.3412101197337</v>
      </c>
      <c r="J32">
        <f t="shared" si="9"/>
        <v>268000.3641302769</v>
      </c>
      <c r="K32">
        <f t="shared" si="10"/>
        <v>24891.883501037864</v>
      </c>
      <c r="L32">
        <f t="shared" si="11"/>
        <v>555.44528054595173</v>
      </c>
      <c r="M32">
        <f t="shared" si="12"/>
        <v>49121.200131710204</v>
      </c>
      <c r="N32">
        <f t="shared" si="13"/>
        <v>18712.554754964152</v>
      </c>
      <c r="O32">
        <f t="shared" si="14"/>
        <v>0</v>
      </c>
      <c r="P32">
        <f t="shared" si="15"/>
        <v>0</v>
      </c>
      <c r="S32" s="4">
        <v>22</v>
      </c>
      <c r="T32">
        <v>309771</v>
      </c>
      <c r="U32">
        <v>41555</v>
      </c>
      <c r="V32">
        <v>5048</v>
      </c>
      <c r="W32">
        <v>64866</v>
      </c>
      <c r="X32">
        <v>20933</v>
      </c>
      <c r="Y32">
        <v>18092</v>
      </c>
      <c r="Z32">
        <v>24762</v>
      </c>
      <c r="AB32">
        <v>4897</v>
      </c>
      <c r="AC32">
        <v>135099</v>
      </c>
      <c r="AD32">
        <v>12548</v>
      </c>
      <c r="AE32">
        <v>280</v>
      </c>
      <c r="AF32">
        <v>24762</v>
      </c>
      <c r="AG32">
        <v>9433</v>
      </c>
    </row>
    <row r="33" spans="1:16" x14ac:dyDescent="0.2">
      <c r="A33">
        <f>Physical!A33</f>
        <v>0</v>
      </c>
      <c r="B33" t="e">
        <f t="shared" si="1"/>
        <v>#DIV/0!</v>
      </c>
      <c r="C33" t="e">
        <f t="shared" si="2"/>
        <v>#DIV/0!</v>
      </c>
      <c r="D33" t="e">
        <f t="shared" si="3"/>
        <v>#DIV/0!</v>
      </c>
      <c r="E33" t="e">
        <f t="shared" si="4"/>
        <v>#DIV/0!</v>
      </c>
      <c r="F33" t="e">
        <f t="shared" si="5"/>
        <v>#DIV/0!</v>
      </c>
      <c r="G33" t="e">
        <f t="shared" si="6"/>
        <v>#DIV/0!</v>
      </c>
      <c r="H33" t="e">
        <f t="shared" si="7"/>
        <v>#DIV/0!</v>
      </c>
      <c r="I33" t="e">
        <f t="shared" si="8"/>
        <v>#DIV/0!</v>
      </c>
      <c r="J33" t="e">
        <f t="shared" si="9"/>
        <v>#DIV/0!</v>
      </c>
      <c r="K33" t="e">
        <f t="shared" si="10"/>
        <v>#DIV/0!</v>
      </c>
      <c r="L33" t="e">
        <f t="shared" si="11"/>
        <v>#DIV/0!</v>
      </c>
      <c r="M33" t="e">
        <f t="shared" si="12"/>
        <v>#DIV/0!</v>
      </c>
      <c r="N33" t="e">
        <f t="shared" si="13"/>
        <v>#DIV/0!</v>
      </c>
      <c r="O33" t="e">
        <f t="shared" si="14"/>
        <v>#DIV/0!</v>
      </c>
      <c r="P33" t="e">
        <f t="shared" si="15"/>
        <v>#DIV/0!</v>
      </c>
    </row>
    <row r="34" spans="1:16" x14ac:dyDescent="0.2">
      <c r="A34">
        <f>Physical!A34</f>
        <v>0</v>
      </c>
      <c r="B34" t="e">
        <f t="shared" si="1"/>
        <v>#DIV/0!</v>
      </c>
      <c r="C34" t="e">
        <f t="shared" si="2"/>
        <v>#DIV/0!</v>
      </c>
      <c r="D34" t="e">
        <f t="shared" si="3"/>
        <v>#DIV/0!</v>
      </c>
      <c r="E34" t="e">
        <f t="shared" si="4"/>
        <v>#DIV/0!</v>
      </c>
      <c r="F34" t="e">
        <f t="shared" si="5"/>
        <v>#DIV/0!</v>
      </c>
      <c r="G34" t="e">
        <f t="shared" si="6"/>
        <v>#DIV/0!</v>
      </c>
      <c r="H34" t="e">
        <f t="shared" si="7"/>
        <v>#DIV/0!</v>
      </c>
      <c r="I34" t="e">
        <f t="shared" si="8"/>
        <v>#DIV/0!</v>
      </c>
      <c r="J34" t="e">
        <f t="shared" si="9"/>
        <v>#DIV/0!</v>
      </c>
      <c r="K34" t="e">
        <f t="shared" si="10"/>
        <v>#DIV/0!</v>
      </c>
      <c r="L34" t="e">
        <f t="shared" si="11"/>
        <v>#DIV/0!</v>
      </c>
      <c r="M34" t="e">
        <f t="shared" si="12"/>
        <v>#DIV/0!</v>
      </c>
      <c r="N34" t="e">
        <f t="shared" si="13"/>
        <v>#DIV/0!</v>
      </c>
      <c r="O34" t="e">
        <f t="shared" si="14"/>
        <v>#DIV/0!</v>
      </c>
      <c r="P34" t="e">
        <f t="shared" si="15"/>
        <v>#DIV/0!</v>
      </c>
    </row>
    <row r="35" spans="1:16" x14ac:dyDescent="0.2">
      <c r="A35">
        <f>Physical!A35</f>
        <v>0</v>
      </c>
      <c r="B35" t="e">
        <f t="shared" si="1"/>
        <v>#DIV/0!</v>
      </c>
      <c r="C35" t="e">
        <f t="shared" si="2"/>
        <v>#DIV/0!</v>
      </c>
      <c r="D35" t="e">
        <f t="shared" si="3"/>
        <v>#DIV/0!</v>
      </c>
      <c r="E35" t="e">
        <f t="shared" si="4"/>
        <v>#DIV/0!</v>
      </c>
      <c r="F35" t="e">
        <f t="shared" si="5"/>
        <v>#DIV/0!</v>
      </c>
      <c r="G35" t="e">
        <f t="shared" si="6"/>
        <v>#DIV/0!</v>
      </c>
      <c r="H35" t="e">
        <f t="shared" si="7"/>
        <v>#DIV/0!</v>
      </c>
      <c r="I35" t="e">
        <f t="shared" si="8"/>
        <v>#DIV/0!</v>
      </c>
      <c r="J35" t="e">
        <f t="shared" si="9"/>
        <v>#DIV/0!</v>
      </c>
      <c r="K35" t="e">
        <f t="shared" si="10"/>
        <v>#DIV/0!</v>
      </c>
      <c r="L35" t="e">
        <f t="shared" si="11"/>
        <v>#DIV/0!</v>
      </c>
      <c r="M35" t="e">
        <f t="shared" si="12"/>
        <v>#DIV/0!</v>
      </c>
      <c r="N35" t="e">
        <f t="shared" si="13"/>
        <v>#DIV/0!</v>
      </c>
      <c r="O35" t="e">
        <f t="shared" si="14"/>
        <v>#DIV/0!</v>
      </c>
      <c r="P35" t="e">
        <f t="shared" si="15"/>
        <v>#DIV/0!</v>
      </c>
    </row>
    <row r="36" spans="1:16" x14ac:dyDescent="0.2">
      <c r="A36">
        <f>Physical!A36</f>
        <v>0</v>
      </c>
      <c r="B36" t="e">
        <f t="shared" si="1"/>
        <v>#DIV/0!</v>
      </c>
      <c r="C36" t="e">
        <f t="shared" si="2"/>
        <v>#DIV/0!</v>
      </c>
      <c r="D36" t="e">
        <f t="shared" si="3"/>
        <v>#DIV/0!</v>
      </c>
      <c r="E36" t="e">
        <f t="shared" si="4"/>
        <v>#DIV/0!</v>
      </c>
      <c r="F36" t="e">
        <f t="shared" si="5"/>
        <v>#DIV/0!</v>
      </c>
      <c r="G36" t="e">
        <f t="shared" si="6"/>
        <v>#DIV/0!</v>
      </c>
      <c r="H36" t="e">
        <f t="shared" si="7"/>
        <v>#DIV/0!</v>
      </c>
      <c r="I36" t="e">
        <f t="shared" si="8"/>
        <v>#DIV/0!</v>
      </c>
      <c r="J36" t="e">
        <f t="shared" si="9"/>
        <v>#DIV/0!</v>
      </c>
      <c r="K36" t="e">
        <f t="shared" si="10"/>
        <v>#DIV/0!</v>
      </c>
      <c r="L36" t="e">
        <f t="shared" si="11"/>
        <v>#DIV/0!</v>
      </c>
      <c r="M36" t="e">
        <f t="shared" si="12"/>
        <v>#DIV/0!</v>
      </c>
      <c r="N36" t="e">
        <f t="shared" si="13"/>
        <v>#DIV/0!</v>
      </c>
      <c r="O36" t="e">
        <f t="shared" si="14"/>
        <v>#DIV/0!</v>
      </c>
      <c r="P36" t="e">
        <f t="shared" si="15"/>
        <v>#DIV/0!</v>
      </c>
    </row>
    <row r="37" spans="1:16" x14ac:dyDescent="0.2">
      <c r="A37">
        <f>Physical!A37</f>
        <v>0</v>
      </c>
      <c r="B37" t="e">
        <f t="shared" si="1"/>
        <v>#DIV/0!</v>
      </c>
      <c r="C37" t="e">
        <f t="shared" si="2"/>
        <v>#DIV/0!</v>
      </c>
      <c r="D37" t="e">
        <f t="shared" si="3"/>
        <v>#DIV/0!</v>
      </c>
      <c r="E37" t="e">
        <f t="shared" si="4"/>
        <v>#DIV/0!</v>
      </c>
      <c r="F37" t="e">
        <f t="shared" si="5"/>
        <v>#DIV/0!</v>
      </c>
      <c r="G37" t="e">
        <f t="shared" si="6"/>
        <v>#DIV/0!</v>
      </c>
      <c r="H37" t="e">
        <f t="shared" si="7"/>
        <v>#DIV/0!</v>
      </c>
      <c r="I37" t="e">
        <f t="shared" si="8"/>
        <v>#DIV/0!</v>
      </c>
      <c r="J37" t="e">
        <f t="shared" si="9"/>
        <v>#DIV/0!</v>
      </c>
      <c r="K37" t="e">
        <f t="shared" si="10"/>
        <v>#DIV/0!</v>
      </c>
      <c r="L37" t="e">
        <f t="shared" si="11"/>
        <v>#DIV/0!</v>
      </c>
      <c r="M37" t="e">
        <f t="shared" si="12"/>
        <v>#DIV/0!</v>
      </c>
      <c r="N37" t="e">
        <f t="shared" si="13"/>
        <v>#DIV/0!</v>
      </c>
      <c r="O37" t="e">
        <f t="shared" si="14"/>
        <v>#DIV/0!</v>
      </c>
      <c r="P37" t="e">
        <f t="shared" si="15"/>
        <v>#DIV/0!</v>
      </c>
    </row>
    <row r="38" spans="1:16" x14ac:dyDescent="0.2">
      <c r="A38">
        <f>Physical!A38</f>
        <v>0</v>
      </c>
      <c r="B38" t="e">
        <f t="shared" si="1"/>
        <v>#DIV/0!</v>
      </c>
      <c r="C38" t="e">
        <f t="shared" si="2"/>
        <v>#DIV/0!</v>
      </c>
      <c r="D38" t="e">
        <f t="shared" si="3"/>
        <v>#DIV/0!</v>
      </c>
      <c r="E38" t="e">
        <f t="shared" si="4"/>
        <v>#DIV/0!</v>
      </c>
      <c r="F38" t="e">
        <f t="shared" si="5"/>
        <v>#DIV/0!</v>
      </c>
      <c r="G38" t="e">
        <f t="shared" si="6"/>
        <v>#DIV/0!</v>
      </c>
      <c r="H38" t="e">
        <f t="shared" si="7"/>
        <v>#DIV/0!</v>
      </c>
      <c r="I38" t="e">
        <f t="shared" si="8"/>
        <v>#DIV/0!</v>
      </c>
      <c r="J38" t="e">
        <f t="shared" si="9"/>
        <v>#DIV/0!</v>
      </c>
      <c r="K38" t="e">
        <f t="shared" si="10"/>
        <v>#DIV/0!</v>
      </c>
      <c r="L38" t="e">
        <f t="shared" si="11"/>
        <v>#DIV/0!</v>
      </c>
      <c r="M38" t="e">
        <f t="shared" si="12"/>
        <v>#DIV/0!</v>
      </c>
      <c r="N38" t="e">
        <f t="shared" si="13"/>
        <v>#DIV/0!</v>
      </c>
      <c r="O38" t="e">
        <f t="shared" si="14"/>
        <v>#DIV/0!</v>
      </c>
      <c r="P38" t="e">
        <f t="shared" si="15"/>
        <v>#DIV/0!</v>
      </c>
    </row>
    <row r="39" spans="1:16" x14ac:dyDescent="0.2">
      <c r="A39">
        <f>Physical!A39</f>
        <v>0</v>
      </c>
      <c r="B39" t="e">
        <f t="shared" si="1"/>
        <v>#DIV/0!</v>
      </c>
      <c r="C39" t="e">
        <f t="shared" si="2"/>
        <v>#DIV/0!</v>
      </c>
      <c r="D39" t="e">
        <f t="shared" si="3"/>
        <v>#DIV/0!</v>
      </c>
      <c r="E39" t="e">
        <f t="shared" si="4"/>
        <v>#DIV/0!</v>
      </c>
      <c r="F39" t="e">
        <f t="shared" si="5"/>
        <v>#DIV/0!</v>
      </c>
      <c r="G39" t="e">
        <f t="shared" si="6"/>
        <v>#DIV/0!</v>
      </c>
      <c r="H39" t="e">
        <f t="shared" si="7"/>
        <v>#DIV/0!</v>
      </c>
      <c r="I39" t="e">
        <f t="shared" si="8"/>
        <v>#DIV/0!</v>
      </c>
      <c r="J39" t="e">
        <f t="shared" si="9"/>
        <v>#DIV/0!</v>
      </c>
      <c r="K39" t="e">
        <f t="shared" si="10"/>
        <v>#DIV/0!</v>
      </c>
      <c r="L39" t="e">
        <f t="shared" si="11"/>
        <v>#DIV/0!</v>
      </c>
      <c r="M39" t="e">
        <f t="shared" si="12"/>
        <v>#DIV/0!</v>
      </c>
      <c r="N39" t="e">
        <f t="shared" si="13"/>
        <v>#DIV/0!</v>
      </c>
      <c r="O39" t="e">
        <f t="shared" si="14"/>
        <v>#DIV/0!</v>
      </c>
      <c r="P39" t="e">
        <f t="shared" si="15"/>
        <v>#DIV/0!</v>
      </c>
    </row>
    <row r="40" spans="1:16" x14ac:dyDescent="0.2">
      <c r="A40">
        <f>Physical!A40</f>
        <v>0</v>
      </c>
      <c r="B40" t="e">
        <f t="shared" si="1"/>
        <v>#DIV/0!</v>
      </c>
      <c r="C40" t="e">
        <f t="shared" si="2"/>
        <v>#DIV/0!</v>
      </c>
      <c r="D40" t="e">
        <f t="shared" si="3"/>
        <v>#DIV/0!</v>
      </c>
      <c r="E40" t="e">
        <f t="shared" si="4"/>
        <v>#DIV/0!</v>
      </c>
      <c r="F40" t="e">
        <f t="shared" si="5"/>
        <v>#DIV/0!</v>
      </c>
      <c r="G40" t="e">
        <f t="shared" si="6"/>
        <v>#DIV/0!</v>
      </c>
      <c r="H40" t="e">
        <f t="shared" si="7"/>
        <v>#DIV/0!</v>
      </c>
      <c r="I40" t="e">
        <f t="shared" si="8"/>
        <v>#DIV/0!</v>
      </c>
      <c r="J40" t="e">
        <f t="shared" si="9"/>
        <v>#DIV/0!</v>
      </c>
      <c r="K40" t="e">
        <f t="shared" si="10"/>
        <v>#DIV/0!</v>
      </c>
      <c r="L40" t="e">
        <f t="shared" si="11"/>
        <v>#DIV/0!</v>
      </c>
      <c r="M40" t="e">
        <f t="shared" si="12"/>
        <v>#DIV/0!</v>
      </c>
      <c r="N40" t="e">
        <f t="shared" si="13"/>
        <v>#DIV/0!</v>
      </c>
      <c r="O40" t="e">
        <f t="shared" si="14"/>
        <v>#DIV/0!</v>
      </c>
      <c r="P40" t="e">
        <f t="shared" si="15"/>
        <v>#DIV/0!</v>
      </c>
    </row>
    <row r="41" spans="1:16" x14ac:dyDescent="0.2">
      <c r="A41">
        <f>Physical!A41</f>
        <v>0</v>
      </c>
      <c r="B41" t="e">
        <f t="shared" si="1"/>
        <v>#DIV/0!</v>
      </c>
      <c r="C41" t="e">
        <f t="shared" si="2"/>
        <v>#DIV/0!</v>
      </c>
      <c r="D41" t="e">
        <f t="shared" si="3"/>
        <v>#DIV/0!</v>
      </c>
      <c r="E41" t="e">
        <f t="shared" si="4"/>
        <v>#DIV/0!</v>
      </c>
      <c r="F41" t="e">
        <f t="shared" si="5"/>
        <v>#DIV/0!</v>
      </c>
      <c r="G41" t="e">
        <f t="shared" si="6"/>
        <v>#DIV/0!</v>
      </c>
      <c r="H41" t="e">
        <f t="shared" si="7"/>
        <v>#DIV/0!</v>
      </c>
      <c r="I41" t="e">
        <f t="shared" si="8"/>
        <v>#DIV/0!</v>
      </c>
      <c r="J41" t="e">
        <f t="shared" si="9"/>
        <v>#DIV/0!</v>
      </c>
      <c r="K41" t="e">
        <f t="shared" si="10"/>
        <v>#DIV/0!</v>
      </c>
      <c r="L41" t="e">
        <f t="shared" si="11"/>
        <v>#DIV/0!</v>
      </c>
      <c r="M41" t="e">
        <f t="shared" si="12"/>
        <v>#DIV/0!</v>
      </c>
      <c r="N41" t="e">
        <f t="shared" si="13"/>
        <v>#DIV/0!</v>
      </c>
      <c r="O41" t="e">
        <f t="shared" si="14"/>
        <v>#DIV/0!</v>
      </c>
      <c r="P41" t="e">
        <f t="shared" si="15"/>
        <v>#DIV/0!</v>
      </c>
    </row>
    <row r="42" spans="1:16" x14ac:dyDescent="0.2">
      <c r="A42">
        <f>Physical!A42</f>
        <v>0</v>
      </c>
      <c r="B42" t="e">
        <f t="shared" si="1"/>
        <v>#DIV/0!</v>
      </c>
      <c r="C42" t="e">
        <f t="shared" si="2"/>
        <v>#DIV/0!</v>
      </c>
      <c r="D42" t="e">
        <f t="shared" si="3"/>
        <v>#DIV/0!</v>
      </c>
      <c r="E42" t="e">
        <f t="shared" si="4"/>
        <v>#DIV/0!</v>
      </c>
      <c r="F42" t="e">
        <f t="shared" si="5"/>
        <v>#DIV/0!</v>
      </c>
      <c r="G42" t="e">
        <f t="shared" si="6"/>
        <v>#DIV/0!</v>
      </c>
      <c r="H42" t="e">
        <f t="shared" si="7"/>
        <v>#DIV/0!</v>
      </c>
      <c r="I42" t="e">
        <f t="shared" si="8"/>
        <v>#DIV/0!</v>
      </c>
      <c r="J42" t="e">
        <f t="shared" si="9"/>
        <v>#DIV/0!</v>
      </c>
      <c r="K42" t="e">
        <f t="shared" si="10"/>
        <v>#DIV/0!</v>
      </c>
      <c r="L42" t="e">
        <f t="shared" si="11"/>
        <v>#DIV/0!</v>
      </c>
      <c r="M42" t="e">
        <f t="shared" si="12"/>
        <v>#DIV/0!</v>
      </c>
      <c r="N42" t="e">
        <f t="shared" si="13"/>
        <v>#DIV/0!</v>
      </c>
      <c r="O42" t="e">
        <f t="shared" si="14"/>
        <v>#DIV/0!</v>
      </c>
      <c r="P42" t="e">
        <f t="shared" si="15"/>
        <v>#DIV/0!</v>
      </c>
    </row>
    <row r="43" spans="1:16" x14ac:dyDescent="0.2">
      <c r="A43">
        <f>Physical!A43</f>
        <v>0</v>
      </c>
      <c r="B43" t="e">
        <f t="shared" si="1"/>
        <v>#DIV/0!</v>
      </c>
      <c r="C43" t="e">
        <f t="shared" si="2"/>
        <v>#DIV/0!</v>
      </c>
      <c r="D43" t="e">
        <f t="shared" si="3"/>
        <v>#DIV/0!</v>
      </c>
      <c r="E43" t="e">
        <f t="shared" si="4"/>
        <v>#DIV/0!</v>
      </c>
      <c r="F43" t="e">
        <f t="shared" si="5"/>
        <v>#DIV/0!</v>
      </c>
      <c r="G43" t="e">
        <f t="shared" si="6"/>
        <v>#DIV/0!</v>
      </c>
      <c r="H43" t="e">
        <f t="shared" si="7"/>
        <v>#DIV/0!</v>
      </c>
      <c r="I43" t="e">
        <f t="shared" si="8"/>
        <v>#DIV/0!</v>
      </c>
      <c r="J43" t="e">
        <f t="shared" si="9"/>
        <v>#DIV/0!</v>
      </c>
      <c r="K43" t="e">
        <f t="shared" si="10"/>
        <v>#DIV/0!</v>
      </c>
      <c r="L43" t="e">
        <f t="shared" si="11"/>
        <v>#DIV/0!</v>
      </c>
      <c r="M43" t="e">
        <f t="shared" si="12"/>
        <v>#DIV/0!</v>
      </c>
      <c r="N43" t="e">
        <f t="shared" si="13"/>
        <v>#DIV/0!</v>
      </c>
      <c r="O43" t="e">
        <f t="shared" si="14"/>
        <v>#DIV/0!</v>
      </c>
      <c r="P43" t="e">
        <f t="shared" si="15"/>
        <v>#DIV/0!</v>
      </c>
    </row>
    <row r="44" spans="1:16" x14ac:dyDescent="0.2">
      <c r="A44">
        <f>Physical!A44</f>
        <v>0</v>
      </c>
      <c r="B44" t="e">
        <f t="shared" si="1"/>
        <v>#DIV/0!</v>
      </c>
      <c r="C44" t="e">
        <f t="shared" si="2"/>
        <v>#DIV/0!</v>
      </c>
      <c r="D44" t="e">
        <f t="shared" si="3"/>
        <v>#DIV/0!</v>
      </c>
      <c r="E44" t="e">
        <f t="shared" si="4"/>
        <v>#DIV/0!</v>
      </c>
      <c r="F44" t="e">
        <f t="shared" si="5"/>
        <v>#DIV/0!</v>
      </c>
      <c r="G44" t="e">
        <f t="shared" si="6"/>
        <v>#DIV/0!</v>
      </c>
      <c r="H44" t="e">
        <f t="shared" si="7"/>
        <v>#DIV/0!</v>
      </c>
      <c r="I44" t="e">
        <f t="shared" si="8"/>
        <v>#DIV/0!</v>
      </c>
      <c r="J44" t="e">
        <f t="shared" si="9"/>
        <v>#DIV/0!</v>
      </c>
      <c r="K44" t="e">
        <f t="shared" si="10"/>
        <v>#DIV/0!</v>
      </c>
      <c r="L44" t="e">
        <f t="shared" si="11"/>
        <v>#DIV/0!</v>
      </c>
      <c r="M44" t="e">
        <f t="shared" si="12"/>
        <v>#DIV/0!</v>
      </c>
      <c r="N44" t="e">
        <f t="shared" si="13"/>
        <v>#DIV/0!</v>
      </c>
      <c r="O44" t="e">
        <f t="shared" si="14"/>
        <v>#DIV/0!</v>
      </c>
      <c r="P44" t="e">
        <f t="shared" si="15"/>
        <v>#DIV/0!</v>
      </c>
    </row>
    <row r="45" spans="1:16" x14ac:dyDescent="0.2">
      <c r="A45">
        <f>Physical!A45</f>
        <v>0</v>
      </c>
      <c r="B45" t="e">
        <f t="shared" si="1"/>
        <v>#DIV/0!</v>
      </c>
      <c r="C45" t="e">
        <f t="shared" si="2"/>
        <v>#DIV/0!</v>
      </c>
      <c r="D45" t="e">
        <f t="shared" si="3"/>
        <v>#DIV/0!</v>
      </c>
      <c r="E45" t="e">
        <f t="shared" si="4"/>
        <v>#DIV/0!</v>
      </c>
      <c r="F45" t="e">
        <f t="shared" si="5"/>
        <v>#DIV/0!</v>
      </c>
      <c r="G45" t="e">
        <f t="shared" si="6"/>
        <v>#DIV/0!</v>
      </c>
      <c r="H45" t="e">
        <f t="shared" si="7"/>
        <v>#DIV/0!</v>
      </c>
      <c r="I45" t="e">
        <f t="shared" si="8"/>
        <v>#DIV/0!</v>
      </c>
      <c r="J45" t="e">
        <f t="shared" si="9"/>
        <v>#DIV/0!</v>
      </c>
      <c r="K45" t="e">
        <f t="shared" si="10"/>
        <v>#DIV/0!</v>
      </c>
      <c r="L45" t="e">
        <f t="shared" si="11"/>
        <v>#DIV/0!</v>
      </c>
      <c r="M45" t="e">
        <f t="shared" si="12"/>
        <v>#DIV/0!</v>
      </c>
      <c r="N45" t="e">
        <f t="shared" si="13"/>
        <v>#DIV/0!</v>
      </c>
      <c r="O45" t="e">
        <f t="shared" si="14"/>
        <v>#DIV/0!</v>
      </c>
      <c r="P45" t="e">
        <f t="shared" si="15"/>
        <v>#DIV/0!</v>
      </c>
    </row>
    <row r="46" spans="1:16" x14ac:dyDescent="0.2">
      <c r="A46">
        <f>Physical!A46</f>
        <v>0</v>
      </c>
      <c r="B46" t="e">
        <f t="shared" si="1"/>
        <v>#DIV/0!</v>
      </c>
      <c r="C46" t="e">
        <f t="shared" si="2"/>
        <v>#DIV/0!</v>
      </c>
      <c r="D46" t="e">
        <f t="shared" si="3"/>
        <v>#DIV/0!</v>
      </c>
      <c r="E46" t="e">
        <f t="shared" si="4"/>
        <v>#DIV/0!</v>
      </c>
      <c r="F46" t="e">
        <f t="shared" si="5"/>
        <v>#DIV/0!</v>
      </c>
      <c r="G46" t="e">
        <f t="shared" si="6"/>
        <v>#DIV/0!</v>
      </c>
      <c r="H46" t="e">
        <f t="shared" si="7"/>
        <v>#DIV/0!</v>
      </c>
      <c r="I46" t="e">
        <f t="shared" si="8"/>
        <v>#DIV/0!</v>
      </c>
      <c r="J46" t="e">
        <f t="shared" si="9"/>
        <v>#DIV/0!</v>
      </c>
      <c r="K46" t="e">
        <f t="shared" si="10"/>
        <v>#DIV/0!</v>
      </c>
      <c r="L46" t="e">
        <f t="shared" si="11"/>
        <v>#DIV/0!</v>
      </c>
      <c r="M46" t="e">
        <f t="shared" si="12"/>
        <v>#DIV/0!</v>
      </c>
      <c r="N46" t="e">
        <f t="shared" si="13"/>
        <v>#DIV/0!</v>
      </c>
      <c r="O46" t="e">
        <f t="shared" si="14"/>
        <v>#DIV/0!</v>
      </c>
      <c r="P46" t="e">
        <f t="shared" si="15"/>
        <v>#DIV/0!</v>
      </c>
    </row>
    <row r="47" spans="1:16" x14ac:dyDescent="0.2">
      <c r="A47">
        <f>Physical!A47</f>
        <v>0</v>
      </c>
      <c r="B47" t="e">
        <f t="shared" si="1"/>
        <v>#DIV/0!</v>
      </c>
      <c r="C47" t="e">
        <f t="shared" si="2"/>
        <v>#DIV/0!</v>
      </c>
      <c r="D47" t="e">
        <f t="shared" si="3"/>
        <v>#DIV/0!</v>
      </c>
      <c r="E47" t="e">
        <f t="shared" si="4"/>
        <v>#DIV/0!</v>
      </c>
      <c r="F47" t="e">
        <f t="shared" si="5"/>
        <v>#DIV/0!</v>
      </c>
      <c r="G47" t="e">
        <f t="shared" si="6"/>
        <v>#DIV/0!</v>
      </c>
      <c r="H47" t="e">
        <f t="shared" si="7"/>
        <v>#DIV/0!</v>
      </c>
      <c r="I47" t="e">
        <f t="shared" si="8"/>
        <v>#DIV/0!</v>
      </c>
      <c r="J47" t="e">
        <f t="shared" si="9"/>
        <v>#DIV/0!</v>
      </c>
      <c r="K47" t="e">
        <f t="shared" si="10"/>
        <v>#DIV/0!</v>
      </c>
      <c r="L47" t="e">
        <f t="shared" si="11"/>
        <v>#DIV/0!</v>
      </c>
      <c r="M47" t="e">
        <f t="shared" si="12"/>
        <v>#DIV/0!</v>
      </c>
      <c r="N47" t="e">
        <f t="shared" si="13"/>
        <v>#DIV/0!</v>
      </c>
      <c r="O47" t="e">
        <f t="shared" si="14"/>
        <v>#DIV/0!</v>
      </c>
      <c r="P47" t="e">
        <f t="shared" si="15"/>
        <v>#DIV/0!</v>
      </c>
    </row>
    <row r="48" spans="1:16" x14ac:dyDescent="0.2">
      <c r="A48">
        <f>Physical!A48</f>
        <v>0</v>
      </c>
      <c r="B48" t="e">
        <f t="shared" si="1"/>
        <v>#DIV/0!</v>
      </c>
      <c r="C48" t="e">
        <f t="shared" si="2"/>
        <v>#DIV/0!</v>
      </c>
      <c r="D48" t="e">
        <f t="shared" si="3"/>
        <v>#DIV/0!</v>
      </c>
      <c r="E48" t="e">
        <f t="shared" si="4"/>
        <v>#DIV/0!</v>
      </c>
      <c r="F48" t="e">
        <f t="shared" si="5"/>
        <v>#DIV/0!</v>
      </c>
      <c r="G48" t="e">
        <f t="shared" si="6"/>
        <v>#DIV/0!</v>
      </c>
      <c r="H48" t="e">
        <f t="shared" si="7"/>
        <v>#DIV/0!</v>
      </c>
      <c r="I48" t="e">
        <f t="shared" si="8"/>
        <v>#DIV/0!</v>
      </c>
      <c r="J48" t="e">
        <f t="shared" si="9"/>
        <v>#DIV/0!</v>
      </c>
      <c r="K48" t="e">
        <f t="shared" si="10"/>
        <v>#DIV/0!</v>
      </c>
      <c r="L48" t="e">
        <f t="shared" si="11"/>
        <v>#DIV/0!</v>
      </c>
      <c r="M48" t="e">
        <f t="shared" si="12"/>
        <v>#DIV/0!</v>
      </c>
      <c r="N48" t="e">
        <f t="shared" si="13"/>
        <v>#DIV/0!</v>
      </c>
      <c r="O48" t="e">
        <f t="shared" si="14"/>
        <v>#DIV/0!</v>
      </c>
      <c r="P48" t="e">
        <f t="shared" si="15"/>
        <v>#DIV/0!</v>
      </c>
    </row>
    <row r="49" spans="1:19" x14ac:dyDescent="0.2">
      <c r="A49">
        <f>Physical!A49</f>
        <v>0</v>
      </c>
      <c r="B49" t="e">
        <f t="shared" si="1"/>
        <v>#DIV/0!</v>
      </c>
      <c r="C49" t="e">
        <f t="shared" si="2"/>
        <v>#DIV/0!</v>
      </c>
      <c r="D49" t="e">
        <f t="shared" si="3"/>
        <v>#DIV/0!</v>
      </c>
      <c r="E49" t="e">
        <f t="shared" si="4"/>
        <v>#DIV/0!</v>
      </c>
      <c r="F49" t="e">
        <f t="shared" si="5"/>
        <v>#DIV/0!</v>
      </c>
      <c r="G49" t="e">
        <f t="shared" si="6"/>
        <v>#DIV/0!</v>
      </c>
      <c r="H49" t="e">
        <f t="shared" si="7"/>
        <v>#DIV/0!</v>
      </c>
      <c r="I49" t="e">
        <f t="shared" si="8"/>
        <v>#DIV/0!</v>
      </c>
      <c r="J49" t="e">
        <f t="shared" si="9"/>
        <v>#DIV/0!</v>
      </c>
      <c r="K49" t="e">
        <f t="shared" si="10"/>
        <v>#DIV/0!</v>
      </c>
      <c r="L49" t="e">
        <f t="shared" si="11"/>
        <v>#DIV/0!</v>
      </c>
      <c r="M49" t="e">
        <f t="shared" si="12"/>
        <v>#DIV/0!</v>
      </c>
      <c r="N49" t="e">
        <f t="shared" si="13"/>
        <v>#DIV/0!</v>
      </c>
      <c r="O49" t="e">
        <f t="shared" si="14"/>
        <v>#DIV/0!</v>
      </c>
      <c r="P49" t="e">
        <f t="shared" si="15"/>
        <v>#DIV/0!</v>
      </c>
      <c r="S49">
        <f t="shared" ref="S49:S60" si="16">A49</f>
        <v>0</v>
      </c>
    </row>
    <row r="50" spans="1:19" x14ac:dyDescent="0.2">
      <c r="A50">
        <f>Physical!A50</f>
        <v>0</v>
      </c>
      <c r="B50" t="e">
        <f t="shared" si="1"/>
        <v>#DIV/0!</v>
      </c>
      <c r="C50" t="e">
        <f t="shared" si="2"/>
        <v>#DIV/0!</v>
      </c>
      <c r="D50" t="e">
        <f t="shared" si="3"/>
        <v>#DIV/0!</v>
      </c>
      <c r="E50" t="e">
        <f t="shared" si="4"/>
        <v>#DIV/0!</v>
      </c>
      <c r="F50" t="e">
        <f t="shared" si="5"/>
        <v>#DIV/0!</v>
      </c>
      <c r="G50" t="e">
        <f t="shared" si="6"/>
        <v>#DIV/0!</v>
      </c>
      <c r="H50" t="e">
        <f t="shared" si="7"/>
        <v>#DIV/0!</v>
      </c>
      <c r="I50" t="e">
        <f t="shared" si="8"/>
        <v>#DIV/0!</v>
      </c>
      <c r="J50" t="e">
        <f t="shared" si="9"/>
        <v>#DIV/0!</v>
      </c>
      <c r="K50" t="e">
        <f t="shared" si="10"/>
        <v>#DIV/0!</v>
      </c>
      <c r="L50" t="e">
        <f t="shared" si="11"/>
        <v>#DIV/0!</v>
      </c>
      <c r="M50" t="e">
        <f t="shared" si="12"/>
        <v>#DIV/0!</v>
      </c>
      <c r="N50" t="e">
        <f t="shared" si="13"/>
        <v>#DIV/0!</v>
      </c>
      <c r="O50" t="e">
        <f t="shared" si="14"/>
        <v>#DIV/0!</v>
      </c>
      <c r="P50" t="e">
        <f t="shared" si="15"/>
        <v>#DIV/0!</v>
      </c>
      <c r="S50">
        <f t="shared" si="16"/>
        <v>0</v>
      </c>
    </row>
    <row r="51" spans="1:19" x14ac:dyDescent="0.2">
      <c r="A51">
        <f>Physical!A51</f>
        <v>0</v>
      </c>
      <c r="B51" t="e">
        <f t="shared" si="1"/>
        <v>#DIV/0!</v>
      </c>
      <c r="C51" t="e">
        <f t="shared" si="2"/>
        <v>#DIV/0!</v>
      </c>
      <c r="D51" t="e">
        <f t="shared" si="3"/>
        <v>#DIV/0!</v>
      </c>
      <c r="E51" t="e">
        <f t="shared" si="4"/>
        <v>#DIV/0!</v>
      </c>
      <c r="F51" t="e">
        <f t="shared" si="5"/>
        <v>#DIV/0!</v>
      </c>
      <c r="G51" t="e">
        <f t="shared" si="6"/>
        <v>#DIV/0!</v>
      </c>
      <c r="H51" t="e">
        <f t="shared" si="7"/>
        <v>#DIV/0!</v>
      </c>
      <c r="I51" t="e">
        <f t="shared" si="8"/>
        <v>#DIV/0!</v>
      </c>
      <c r="J51" t="e">
        <f t="shared" si="9"/>
        <v>#DIV/0!</v>
      </c>
      <c r="K51" t="e">
        <f t="shared" si="10"/>
        <v>#DIV/0!</v>
      </c>
      <c r="L51" t="e">
        <f t="shared" si="11"/>
        <v>#DIV/0!</v>
      </c>
      <c r="M51" t="e">
        <f t="shared" si="12"/>
        <v>#DIV/0!</v>
      </c>
      <c r="N51" t="e">
        <f t="shared" si="13"/>
        <v>#DIV/0!</v>
      </c>
      <c r="O51" t="e">
        <f t="shared" si="14"/>
        <v>#DIV/0!</v>
      </c>
      <c r="P51" t="e">
        <f t="shared" si="15"/>
        <v>#DIV/0!</v>
      </c>
      <c r="S51">
        <f t="shared" si="16"/>
        <v>0</v>
      </c>
    </row>
    <row r="52" spans="1:19" x14ac:dyDescent="0.2">
      <c r="A52">
        <f>Physical!A52</f>
        <v>0</v>
      </c>
      <c r="B52" t="e">
        <f t="shared" si="1"/>
        <v>#DIV/0!</v>
      </c>
      <c r="C52" t="e">
        <f t="shared" si="2"/>
        <v>#DIV/0!</v>
      </c>
      <c r="D52" t="e">
        <f t="shared" si="3"/>
        <v>#DIV/0!</v>
      </c>
      <c r="E52" t="e">
        <f t="shared" si="4"/>
        <v>#DIV/0!</v>
      </c>
      <c r="F52" t="e">
        <f t="shared" si="5"/>
        <v>#DIV/0!</v>
      </c>
      <c r="G52" t="e">
        <f t="shared" si="6"/>
        <v>#DIV/0!</v>
      </c>
      <c r="H52" t="e">
        <f t="shared" si="7"/>
        <v>#DIV/0!</v>
      </c>
      <c r="I52" t="e">
        <f t="shared" si="8"/>
        <v>#DIV/0!</v>
      </c>
      <c r="J52" t="e">
        <f t="shared" si="9"/>
        <v>#DIV/0!</v>
      </c>
      <c r="K52" t="e">
        <f t="shared" si="10"/>
        <v>#DIV/0!</v>
      </c>
      <c r="L52" t="e">
        <f t="shared" si="11"/>
        <v>#DIV/0!</v>
      </c>
      <c r="M52" t="e">
        <f t="shared" si="12"/>
        <v>#DIV/0!</v>
      </c>
      <c r="N52" t="e">
        <f t="shared" si="13"/>
        <v>#DIV/0!</v>
      </c>
      <c r="O52" t="e">
        <f t="shared" si="14"/>
        <v>#DIV/0!</v>
      </c>
      <c r="P52" t="e">
        <f t="shared" si="15"/>
        <v>#DIV/0!</v>
      </c>
      <c r="S52">
        <f t="shared" si="16"/>
        <v>0</v>
      </c>
    </row>
    <row r="53" spans="1:19" x14ac:dyDescent="0.2">
      <c r="A53">
        <f>Physical!A53</f>
        <v>0</v>
      </c>
      <c r="B53" t="e">
        <f t="shared" si="1"/>
        <v>#DIV/0!</v>
      </c>
      <c r="C53" t="e">
        <f t="shared" si="2"/>
        <v>#DIV/0!</v>
      </c>
      <c r="D53" t="e">
        <f t="shared" si="3"/>
        <v>#DIV/0!</v>
      </c>
      <c r="E53" t="e">
        <f t="shared" si="4"/>
        <v>#DIV/0!</v>
      </c>
      <c r="F53" t="e">
        <f t="shared" si="5"/>
        <v>#DIV/0!</v>
      </c>
      <c r="G53" t="e">
        <f t="shared" si="6"/>
        <v>#DIV/0!</v>
      </c>
      <c r="H53" t="e">
        <f t="shared" si="7"/>
        <v>#DIV/0!</v>
      </c>
      <c r="I53" t="e">
        <f t="shared" si="8"/>
        <v>#DIV/0!</v>
      </c>
      <c r="J53" t="e">
        <f t="shared" si="9"/>
        <v>#DIV/0!</v>
      </c>
      <c r="K53" t="e">
        <f t="shared" si="10"/>
        <v>#DIV/0!</v>
      </c>
      <c r="L53" t="e">
        <f t="shared" si="11"/>
        <v>#DIV/0!</v>
      </c>
      <c r="M53" t="e">
        <f t="shared" si="12"/>
        <v>#DIV/0!</v>
      </c>
      <c r="N53" t="e">
        <f t="shared" si="13"/>
        <v>#DIV/0!</v>
      </c>
      <c r="O53" t="e">
        <f t="shared" si="14"/>
        <v>#DIV/0!</v>
      </c>
      <c r="P53" t="e">
        <f t="shared" si="15"/>
        <v>#DIV/0!</v>
      </c>
      <c r="S53">
        <f t="shared" si="16"/>
        <v>0</v>
      </c>
    </row>
    <row r="54" spans="1:19" x14ac:dyDescent="0.2">
      <c r="A54">
        <f>Physical!A54</f>
        <v>0</v>
      </c>
      <c r="B54" t="e">
        <f t="shared" si="1"/>
        <v>#DIV/0!</v>
      </c>
      <c r="C54" t="e">
        <f t="shared" si="2"/>
        <v>#DIV/0!</v>
      </c>
      <c r="D54" t="e">
        <f t="shared" si="3"/>
        <v>#DIV/0!</v>
      </c>
      <c r="E54" t="e">
        <f t="shared" si="4"/>
        <v>#DIV/0!</v>
      </c>
      <c r="F54" t="e">
        <f t="shared" si="5"/>
        <v>#DIV/0!</v>
      </c>
      <c r="G54" t="e">
        <f t="shared" si="6"/>
        <v>#DIV/0!</v>
      </c>
      <c r="H54" t="e">
        <f t="shared" si="7"/>
        <v>#DIV/0!</v>
      </c>
      <c r="I54" t="e">
        <f t="shared" si="8"/>
        <v>#DIV/0!</v>
      </c>
      <c r="J54" t="e">
        <f t="shared" si="9"/>
        <v>#DIV/0!</v>
      </c>
      <c r="K54" t="e">
        <f t="shared" si="10"/>
        <v>#DIV/0!</v>
      </c>
      <c r="L54" t="e">
        <f t="shared" si="11"/>
        <v>#DIV/0!</v>
      </c>
      <c r="M54" t="e">
        <f t="shared" si="12"/>
        <v>#DIV/0!</v>
      </c>
      <c r="N54" t="e">
        <f t="shared" si="13"/>
        <v>#DIV/0!</v>
      </c>
      <c r="O54" t="e">
        <f t="shared" si="14"/>
        <v>#DIV/0!</v>
      </c>
      <c r="P54" t="e">
        <f t="shared" si="15"/>
        <v>#DIV/0!</v>
      </c>
      <c r="S54">
        <f t="shared" si="16"/>
        <v>0</v>
      </c>
    </row>
    <row r="55" spans="1:19" x14ac:dyDescent="0.2">
      <c r="A55">
        <f>Physical!A55</f>
        <v>0</v>
      </c>
      <c r="B55" t="e">
        <f t="shared" si="1"/>
        <v>#DIV/0!</v>
      </c>
      <c r="C55" t="e">
        <f t="shared" si="2"/>
        <v>#DIV/0!</v>
      </c>
      <c r="D55" t="e">
        <f t="shared" si="3"/>
        <v>#DIV/0!</v>
      </c>
      <c r="E55" t="e">
        <f t="shared" si="4"/>
        <v>#DIV/0!</v>
      </c>
      <c r="F55" t="e">
        <f t="shared" si="5"/>
        <v>#DIV/0!</v>
      </c>
      <c r="G55" t="e">
        <f t="shared" si="6"/>
        <v>#DIV/0!</v>
      </c>
      <c r="H55" t="e">
        <f t="shared" si="7"/>
        <v>#DIV/0!</v>
      </c>
      <c r="I55" t="e">
        <f t="shared" si="8"/>
        <v>#DIV/0!</v>
      </c>
      <c r="J55" t="e">
        <f t="shared" si="9"/>
        <v>#DIV/0!</v>
      </c>
      <c r="K55" t="e">
        <f t="shared" si="10"/>
        <v>#DIV/0!</v>
      </c>
      <c r="L55" t="e">
        <f t="shared" si="11"/>
        <v>#DIV/0!</v>
      </c>
      <c r="M55" t="e">
        <f t="shared" si="12"/>
        <v>#DIV/0!</v>
      </c>
      <c r="N55" t="e">
        <f t="shared" si="13"/>
        <v>#DIV/0!</v>
      </c>
      <c r="O55" t="e">
        <f t="shared" si="14"/>
        <v>#DIV/0!</v>
      </c>
      <c r="P55" t="e">
        <f t="shared" si="15"/>
        <v>#DIV/0!</v>
      </c>
      <c r="S55">
        <f t="shared" si="16"/>
        <v>0</v>
      </c>
    </row>
    <row r="56" spans="1:19" x14ac:dyDescent="0.2">
      <c r="A56">
        <f>Physical!A56</f>
        <v>0</v>
      </c>
      <c r="B56" t="e">
        <f t="shared" si="1"/>
        <v>#DIV/0!</v>
      </c>
      <c r="C56" t="e">
        <f t="shared" si="2"/>
        <v>#DIV/0!</v>
      </c>
      <c r="D56" t="e">
        <f t="shared" si="3"/>
        <v>#DIV/0!</v>
      </c>
      <c r="E56" t="e">
        <f t="shared" si="4"/>
        <v>#DIV/0!</v>
      </c>
      <c r="F56" t="e">
        <f t="shared" si="5"/>
        <v>#DIV/0!</v>
      </c>
      <c r="G56" t="e">
        <f t="shared" si="6"/>
        <v>#DIV/0!</v>
      </c>
      <c r="H56" t="e">
        <f t="shared" si="7"/>
        <v>#DIV/0!</v>
      </c>
      <c r="I56" t="e">
        <f t="shared" si="8"/>
        <v>#DIV/0!</v>
      </c>
      <c r="J56" t="e">
        <f t="shared" si="9"/>
        <v>#DIV/0!</v>
      </c>
      <c r="K56" t="e">
        <f t="shared" si="10"/>
        <v>#DIV/0!</v>
      </c>
      <c r="L56" t="e">
        <f t="shared" si="11"/>
        <v>#DIV/0!</v>
      </c>
      <c r="M56" t="e">
        <f t="shared" si="12"/>
        <v>#DIV/0!</v>
      </c>
      <c r="N56" t="e">
        <f t="shared" si="13"/>
        <v>#DIV/0!</v>
      </c>
      <c r="O56" t="e">
        <f t="shared" si="14"/>
        <v>#DIV/0!</v>
      </c>
      <c r="P56" t="e">
        <f t="shared" si="15"/>
        <v>#DIV/0!</v>
      </c>
      <c r="S56">
        <f t="shared" si="16"/>
        <v>0</v>
      </c>
    </row>
    <row r="57" spans="1:19" x14ac:dyDescent="0.2">
      <c r="A57">
        <f>Physical!A57</f>
        <v>0</v>
      </c>
      <c r="B57" t="e">
        <f t="shared" si="1"/>
        <v>#DIV/0!</v>
      </c>
      <c r="C57" t="e">
        <f t="shared" si="2"/>
        <v>#DIV/0!</v>
      </c>
      <c r="D57" t="e">
        <f t="shared" si="3"/>
        <v>#DIV/0!</v>
      </c>
      <c r="E57" t="e">
        <f t="shared" si="4"/>
        <v>#DIV/0!</v>
      </c>
      <c r="F57" t="e">
        <f t="shared" si="5"/>
        <v>#DIV/0!</v>
      </c>
      <c r="G57" t="e">
        <f t="shared" si="6"/>
        <v>#DIV/0!</v>
      </c>
      <c r="H57" t="e">
        <f t="shared" si="7"/>
        <v>#DIV/0!</v>
      </c>
      <c r="I57" t="e">
        <f t="shared" si="8"/>
        <v>#DIV/0!</v>
      </c>
      <c r="J57" t="e">
        <f t="shared" si="9"/>
        <v>#DIV/0!</v>
      </c>
      <c r="K57" t="e">
        <f t="shared" si="10"/>
        <v>#DIV/0!</v>
      </c>
      <c r="L57" t="e">
        <f t="shared" si="11"/>
        <v>#DIV/0!</v>
      </c>
      <c r="M57" t="e">
        <f t="shared" si="12"/>
        <v>#DIV/0!</v>
      </c>
      <c r="N57" t="e">
        <f t="shared" si="13"/>
        <v>#DIV/0!</v>
      </c>
      <c r="O57" t="e">
        <f t="shared" si="14"/>
        <v>#DIV/0!</v>
      </c>
      <c r="P57" t="e">
        <f t="shared" si="15"/>
        <v>#DIV/0!</v>
      </c>
      <c r="S57">
        <f t="shared" si="16"/>
        <v>0</v>
      </c>
    </row>
    <row r="58" spans="1:19" x14ac:dyDescent="0.2">
      <c r="A58">
        <f>Physical!A58</f>
        <v>0</v>
      </c>
      <c r="B58" t="e">
        <f t="shared" si="1"/>
        <v>#DIV/0!</v>
      </c>
      <c r="C58" t="e">
        <f t="shared" si="2"/>
        <v>#DIV/0!</v>
      </c>
      <c r="D58" t="e">
        <f t="shared" si="3"/>
        <v>#DIV/0!</v>
      </c>
      <c r="E58" t="e">
        <f t="shared" si="4"/>
        <v>#DIV/0!</v>
      </c>
      <c r="F58" t="e">
        <f t="shared" si="5"/>
        <v>#DIV/0!</v>
      </c>
      <c r="G58" t="e">
        <f t="shared" si="6"/>
        <v>#DIV/0!</v>
      </c>
      <c r="H58" t="e">
        <f t="shared" si="7"/>
        <v>#DIV/0!</v>
      </c>
      <c r="I58" t="e">
        <f t="shared" si="8"/>
        <v>#DIV/0!</v>
      </c>
      <c r="J58" t="e">
        <f t="shared" si="9"/>
        <v>#DIV/0!</v>
      </c>
      <c r="K58" t="e">
        <f t="shared" si="10"/>
        <v>#DIV/0!</v>
      </c>
      <c r="L58" t="e">
        <f t="shared" si="11"/>
        <v>#DIV/0!</v>
      </c>
      <c r="M58" t="e">
        <f t="shared" si="12"/>
        <v>#DIV/0!</v>
      </c>
      <c r="N58" t="e">
        <f t="shared" si="13"/>
        <v>#DIV/0!</v>
      </c>
      <c r="O58" t="e">
        <f t="shared" si="14"/>
        <v>#DIV/0!</v>
      </c>
      <c r="P58" t="e">
        <f t="shared" si="15"/>
        <v>#DIV/0!</v>
      </c>
      <c r="S58">
        <f t="shared" si="16"/>
        <v>0</v>
      </c>
    </row>
    <row r="59" spans="1:19" x14ac:dyDescent="0.2">
      <c r="A59">
        <f>Physical!A59</f>
        <v>0</v>
      </c>
      <c r="B59" t="e">
        <f t="shared" si="1"/>
        <v>#DIV/0!</v>
      </c>
      <c r="C59" t="e">
        <f t="shared" si="2"/>
        <v>#DIV/0!</v>
      </c>
      <c r="D59" t="e">
        <f t="shared" si="3"/>
        <v>#DIV/0!</v>
      </c>
      <c r="E59" t="e">
        <f t="shared" si="4"/>
        <v>#DIV/0!</v>
      </c>
      <c r="F59" t="e">
        <f t="shared" si="5"/>
        <v>#DIV/0!</v>
      </c>
      <c r="G59" t="e">
        <f t="shared" si="6"/>
        <v>#DIV/0!</v>
      </c>
      <c r="H59" t="e">
        <f t="shared" si="7"/>
        <v>#DIV/0!</v>
      </c>
      <c r="I59" t="e">
        <f t="shared" si="8"/>
        <v>#DIV/0!</v>
      </c>
      <c r="J59" t="e">
        <f t="shared" si="9"/>
        <v>#DIV/0!</v>
      </c>
      <c r="K59" t="e">
        <f t="shared" si="10"/>
        <v>#DIV/0!</v>
      </c>
      <c r="L59" t="e">
        <f t="shared" si="11"/>
        <v>#DIV/0!</v>
      </c>
      <c r="M59" t="e">
        <f t="shared" si="12"/>
        <v>#DIV/0!</v>
      </c>
      <c r="N59" t="e">
        <f t="shared" si="13"/>
        <v>#DIV/0!</v>
      </c>
      <c r="O59" t="e">
        <f t="shared" si="14"/>
        <v>#DIV/0!</v>
      </c>
      <c r="P59" t="e">
        <f t="shared" si="15"/>
        <v>#DIV/0!</v>
      </c>
      <c r="S59">
        <f t="shared" si="16"/>
        <v>0</v>
      </c>
    </row>
    <row r="60" spans="1:19" x14ac:dyDescent="0.2">
      <c r="A60">
        <f>Physical!A60</f>
        <v>0</v>
      </c>
      <c r="B60" t="e">
        <f t="shared" si="1"/>
        <v>#DIV/0!</v>
      </c>
      <c r="C60" t="e">
        <f t="shared" si="2"/>
        <v>#DIV/0!</v>
      </c>
      <c r="D60" t="e">
        <f t="shared" si="3"/>
        <v>#DIV/0!</v>
      </c>
      <c r="E60" t="e">
        <f t="shared" si="4"/>
        <v>#DIV/0!</v>
      </c>
      <c r="F60" t="e">
        <f t="shared" si="5"/>
        <v>#DIV/0!</v>
      </c>
      <c r="G60" t="e">
        <f t="shared" si="6"/>
        <v>#DIV/0!</v>
      </c>
      <c r="H60" t="e">
        <f t="shared" si="7"/>
        <v>#DIV/0!</v>
      </c>
      <c r="I60" t="e">
        <f t="shared" si="8"/>
        <v>#DIV/0!</v>
      </c>
      <c r="J60" t="e">
        <f t="shared" si="9"/>
        <v>#DIV/0!</v>
      </c>
      <c r="K60" t="e">
        <f t="shared" si="10"/>
        <v>#DIV/0!</v>
      </c>
      <c r="L60" t="e">
        <f t="shared" si="11"/>
        <v>#DIV/0!</v>
      </c>
      <c r="M60" t="e">
        <f t="shared" si="12"/>
        <v>#DIV/0!</v>
      </c>
      <c r="N60" t="e">
        <f t="shared" si="13"/>
        <v>#DIV/0!</v>
      </c>
      <c r="O60" t="e">
        <f t="shared" si="14"/>
        <v>#DIV/0!</v>
      </c>
      <c r="P60" t="e">
        <f t="shared" si="15"/>
        <v>#DIV/0!</v>
      </c>
      <c r="S60">
        <f t="shared" si="16"/>
        <v>0</v>
      </c>
    </row>
  </sheetData>
  <mergeCells count="3">
    <mergeCell ref="D1:G1"/>
    <mergeCell ref="B9:P9"/>
    <mergeCell ref="T7:AC7"/>
  </mergeCells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G17" sqref="G17"/>
    </sheetView>
  </sheetViews>
  <sheetFormatPr defaultColWidth="11" defaultRowHeight="12.75" x14ac:dyDescent="0.2"/>
  <sheetData>
    <row r="1" spans="1:9" x14ac:dyDescent="0.2">
      <c r="A1" t="s">
        <v>0</v>
      </c>
      <c r="B1" s="1" t="str">
        <f>Pigments!B1</f>
        <v>TI1Aa</v>
      </c>
      <c r="D1" s="16" t="s">
        <v>7</v>
      </c>
      <c r="E1" s="16"/>
      <c r="F1" s="16"/>
      <c r="G1" s="16"/>
    </row>
    <row r="2" spans="1:9" x14ac:dyDescent="0.2">
      <c r="A2" t="s">
        <v>1</v>
      </c>
      <c r="B2" s="3">
        <v>37908</v>
      </c>
      <c r="D2" t="s">
        <v>8</v>
      </c>
      <c r="E2" s="1">
        <v>1.4367149678949769E-7</v>
      </c>
      <c r="F2" t="s">
        <v>12</v>
      </c>
      <c r="G2" s="1">
        <v>2.2251121065262519E-7</v>
      </c>
      <c r="H2" t="s">
        <v>25</v>
      </c>
      <c r="I2" s="1">
        <v>2.2231088465353736E-7</v>
      </c>
    </row>
    <row r="3" spans="1:9" x14ac:dyDescent="0.2">
      <c r="A3" t="s">
        <v>2</v>
      </c>
      <c r="B3" s="1" t="str">
        <f>Pigments!B3</f>
        <v>pig#1</v>
      </c>
      <c r="D3" t="s">
        <v>9</v>
      </c>
      <c r="E3" s="1">
        <v>1.9571049791244509E-7</v>
      </c>
      <c r="F3" t="s">
        <v>13</v>
      </c>
      <c r="G3" s="1">
        <v>4.0438897080446732E-7</v>
      </c>
      <c r="H3" t="s">
        <v>30</v>
      </c>
      <c r="I3">
        <v>1.4120032035928984E-6</v>
      </c>
    </row>
    <row r="4" spans="1:9" x14ac:dyDescent="0.2">
      <c r="A4" t="s">
        <v>3</v>
      </c>
      <c r="B4" s="1" t="str">
        <f>Pigments!B4</f>
        <v>date</v>
      </c>
      <c r="D4" t="s">
        <v>10</v>
      </c>
      <c r="E4" s="1">
        <v>1.357892037397325E-7</v>
      </c>
      <c r="F4" t="s">
        <v>14</v>
      </c>
      <c r="G4" s="1">
        <v>2.3925620019707801E-7</v>
      </c>
    </row>
    <row r="5" spans="1:9" x14ac:dyDescent="0.2">
      <c r="A5" t="s">
        <v>4</v>
      </c>
      <c r="B5" s="1">
        <v>2000</v>
      </c>
      <c r="D5" t="s">
        <v>11</v>
      </c>
      <c r="E5" s="1">
        <v>1.4386929279222767E-7</v>
      </c>
      <c r="F5" t="s">
        <v>15</v>
      </c>
      <c r="G5" s="1">
        <v>4.1457178842673527E-7</v>
      </c>
    </row>
    <row r="6" spans="1:9" x14ac:dyDescent="0.2">
      <c r="A6" t="s">
        <v>5</v>
      </c>
      <c r="B6" s="1">
        <v>75</v>
      </c>
      <c r="D6" t="s">
        <v>23</v>
      </c>
      <c r="E6" s="1">
        <v>2.831993353212632E-7</v>
      </c>
      <c r="F6" t="s">
        <v>16</v>
      </c>
      <c r="G6" s="1">
        <v>1.9471236597054445E-6</v>
      </c>
    </row>
    <row r="7" spans="1:9" x14ac:dyDescent="0.2">
      <c r="A7" t="s">
        <v>6</v>
      </c>
      <c r="B7" s="1">
        <v>199194</v>
      </c>
      <c r="D7" t="s">
        <v>24</v>
      </c>
      <c r="E7" s="1">
        <v>1.6713316220771053E-7</v>
      </c>
      <c r="F7" t="s">
        <v>17</v>
      </c>
      <c r="G7" s="1">
        <v>1.7247896553156497E-7</v>
      </c>
    </row>
    <row r="10" spans="1:9" x14ac:dyDescent="0.2">
      <c r="A10" t="s">
        <v>31</v>
      </c>
      <c r="B10" t="s">
        <v>33</v>
      </c>
      <c r="C10" t="s">
        <v>34</v>
      </c>
      <c r="D10" t="s">
        <v>94</v>
      </c>
    </row>
    <row r="11" spans="1:9" x14ac:dyDescent="0.2">
      <c r="A11">
        <v>1</v>
      </c>
      <c r="D11">
        <v>4</v>
      </c>
    </row>
    <row r="12" spans="1:9" x14ac:dyDescent="0.2">
      <c r="A12">
        <v>2</v>
      </c>
      <c r="D12">
        <v>4</v>
      </c>
    </row>
    <row r="13" spans="1:9" x14ac:dyDescent="0.2">
      <c r="A13">
        <v>3</v>
      </c>
      <c r="D13">
        <v>4</v>
      </c>
    </row>
    <row r="14" spans="1:9" x14ac:dyDescent="0.2">
      <c r="A14">
        <v>4</v>
      </c>
      <c r="D14">
        <v>5</v>
      </c>
    </row>
    <row r="15" spans="1:9" x14ac:dyDescent="0.2">
      <c r="A15">
        <v>5</v>
      </c>
      <c r="D15">
        <v>5</v>
      </c>
    </row>
    <row r="16" spans="1:9" x14ac:dyDescent="0.2">
      <c r="A16">
        <v>6</v>
      </c>
      <c r="D16">
        <v>5</v>
      </c>
    </row>
    <row r="17" spans="1:4" x14ac:dyDescent="0.2">
      <c r="A17">
        <v>7</v>
      </c>
      <c r="D17">
        <v>4</v>
      </c>
    </row>
    <row r="18" spans="1:4" x14ac:dyDescent="0.2">
      <c r="A18">
        <v>8</v>
      </c>
      <c r="D18">
        <v>4</v>
      </c>
    </row>
    <row r="19" spans="1:4" x14ac:dyDescent="0.2">
      <c r="A19">
        <v>9</v>
      </c>
      <c r="D19">
        <v>4</v>
      </c>
    </row>
    <row r="20" spans="1:4" x14ac:dyDescent="0.2">
      <c r="A20">
        <v>10</v>
      </c>
      <c r="D20">
        <v>4</v>
      </c>
    </row>
    <row r="21" spans="1:4" x14ac:dyDescent="0.2">
      <c r="A21">
        <v>11</v>
      </c>
      <c r="D21">
        <v>4</v>
      </c>
    </row>
    <row r="22" spans="1:4" x14ac:dyDescent="0.2">
      <c r="A22">
        <v>12</v>
      </c>
      <c r="D22">
        <v>4</v>
      </c>
    </row>
    <row r="23" spans="1:4" x14ac:dyDescent="0.2">
      <c r="A23">
        <v>13</v>
      </c>
      <c r="D23">
        <v>5</v>
      </c>
    </row>
    <row r="24" spans="1:4" x14ac:dyDescent="0.2">
      <c r="A24">
        <v>14</v>
      </c>
      <c r="D24">
        <v>4</v>
      </c>
    </row>
    <row r="25" spans="1:4" x14ac:dyDescent="0.2">
      <c r="A25">
        <v>15</v>
      </c>
      <c r="D25">
        <v>4</v>
      </c>
    </row>
    <row r="26" spans="1:4" x14ac:dyDescent="0.2">
      <c r="A26">
        <v>16</v>
      </c>
      <c r="D26">
        <v>4</v>
      </c>
    </row>
    <row r="27" spans="1:4" x14ac:dyDescent="0.2">
      <c r="A27">
        <v>17</v>
      </c>
      <c r="D27">
        <v>4</v>
      </c>
    </row>
    <row r="28" spans="1:4" x14ac:dyDescent="0.2">
      <c r="A28">
        <v>18</v>
      </c>
      <c r="D28">
        <v>4</v>
      </c>
    </row>
    <row r="29" spans="1:4" x14ac:dyDescent="0.2">
      <c r="A29">
        <v>19</v>
      </c>
      <c r="D29">
        <v>4</v>
      </c>
    </row>
    <row r="30" spans="1:4" x14ac:dyDescent="0.2">
      <c r="A30">
        <v>20</v>
      </c>
      <c r="D30">
        <v>4</v>
      </c>
    </row>
    <row r="31" spans="1:4" x14ac:dyDescent="0.2">
      <c r="A31">
        <v>21</v>
      </c>
      <c r="D31">
        <v>5</v>
      </c>
    </row>
    <row r="32" spans="1:4" x14ac:dyDescent="0.2">
      <c r="A32">
        <v>22</v>
      </c>
      <c r="D32">
        <v>4</v>
      </c>
    </row>
    <row r="33" spans="4:4" x14ac:dyDescent="0.2">
      <c r="D33">
        <f t="shared" ref="D33:D39" si="0">B33*(C33/100)</f>
        <v>0</v>
      </c>
    </row>
    <row r="34" spans="4:4" x14ac:dyDescent="0.2">
      <c r="D34">
        <f t="shared" si="0"/>
        <v>0</v>
      </c>
    </row>
    <row r="35" spans="4:4" x14ac:dyDescent="0.2">
      <c r="D35">
        <f t="shared" si="0"/>
        <v>0</v>
      </c>
    </row>
    <row r="36" spans="4:4" x14ac:dyDescent="0.2">
      <c r="D36">
        <f t="shared" si="0"/>
        <v>0</v>
      </c>
    </row>
    <row r="37" spans="4:4" x14ac:dyDescent="0.2">
      <c r="D37">
        <f t="shared" si="0"/>
        <v>0</v>
      </c>
    </row>
    <row r="38" spans="4:4" x14ac:dyDescent="0.2">
      <c r="D38">
        <f t="shared" si="0"/>
        <v>0</v>
      </c>
    </row>
    <row r="39" spans="4:4" x14ac:dyDescent="0.2">
      <c r="D39">
        <f t="shared" si="0"/>
        <v>0</v>
      </c>
    </row>
    <row r="40" spans="4:4" x14ac:dyDescent="0.2">
      <c r="D40">
        <f t="shared" ref="D40:D60" si="1">B40*C40</f>
        <v>0</v>
      </c>
    </row>
    <row r="41" spans="4:4" x14ac:dyDescent="0.2">
      <c r="D41">
        <f t="shared" si="1"/>
        <v>0</v>
      </c>
    </row>
    <row r="42" spans="4:4" x14ac:dyDescent="0.2">
      <c r="D42">
        <f t="shared" si="1"/>
        <v>0</v>
      </c>
    </row>
    <row r="43" spans="4:4" x14ac:dyDescent="0.2">
      <c r="D43">
        <f t="shared" si="1"/>
        <v>0</v>
      </c>
    </row>
    <row r="44" spans="4:4" x14ac:dyDescent="0.2">
      <c r="D44">
        <f t="shared" si="1"/>
        <v>0</v>
      </c>
    </row>
    <row r="45" spans="4:4" x14ac:dyDescent="0.2">
      <c r="D45">
        <f t="shared" si="1"/>
        <v>0</v>
      </c>
    </row>
    <row r="46" spans="4:4" x14ac:dyDescent="0.2">
      <c r="D46">
        <f t="shared" si="1"/>
        <v>0</v>
      </c>
    </row>
    <row r="47" spans="4:4" x14ac:dyDescent="0.2">
      <c r="D47">
        <f t="shared" si="1"/>
        <v>0</v>
      </c>
    </row>
    <row r="48" spans="4:4" x14ac:dyDescent="0.2">
      <c r="D48">
        <f t="shared" si="1"/>
        <v>0</v>
      </c>
    </row>
    <row r="49" spans="4:4" x14ac:dyDescent="0.2">
      <c r="D49">
        <f t="shared" si="1"/>
        <v>0</v>
      </c>
    </row>
    <row r="50" spans="4:4" x14ac:dyDescent="0.2">
      <c r="D50">
        <f t="shared" si="1"/>
        <v>0</v>
      </c>
    </row>
    <row r="51" spans="4:4" x14ac:dyDescent="0.2">
      <c r="D51">
        <f t="shared" si="1"/>
        <v>0</v>
      </c>
    </row>
    <row r="52" spans="4:4" x14ac:dyDescent="0.2">
      <c r="D52">
        <f t="shared" si="1"/>
        <v>0</v>
      </c>
    </row>
    <row r="53" spans="4:4" x14ac:dyDescent="0.2">
      <c r="D53">
        <f t="shared" si="1"/>
        <v>0</v>
      </c>
    </row>
    <row r="54" spans="4:4" x14ac:dyDescent="0.2">
      <c r="D54">
        <f t="shared" si="1"/>
        <v>0</v>
      </c>
    </row>
    <row r="55" spans="4:4" x14ac:dyDescent="0.2">
      <c r="D55">
        <f t="shared" si="1"/>
        <v>0</v>
      </c>
    </row>
    <row r="56" spans="4:4" x14ac:dyDescent="0.2">
      <c r="D56">
        <f t="shared" si="1"/>
        <v>0</v>
      </c>
    </row>
    <row r="57" spans="4:4" x14ac:dyDescent="0.2">
      <c r="D57">
        <f t="shared" si="1"/>
        <v>0</v>
      </c>
    </row>
    <row r="58" spans="4:4" x14ac:dyDescent="0.2">
      <c r="D58">
        <f t="shared" si="1"/>
        <v>0</v>
      </c>
    </row>
    <row r="59" spans="4:4" x14ac:dyDescent="0.2">
      <c r="D59">
        <f t="shared" si="1"/>
        <v>0</v>
      </c>
    </row>
    <row r="60" spans="4:4" x14ac:dyDescent="0.2">
      <c r="D60">
        <f t="shared" si="1"/>
        <v>0</v>
      </c>
    </row>
  </sheetData>
  <mergeCells count="1">
    <mergeCell ref="D1:G1"/>
  </mergeCells>
  <phoneticPr fontId="3" type="noConversion"/>
  <pageMargins left="0.75" right="0.75" top="1" bottom="1" header="0.5" footer="0.5"/>
  <pageSetup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>
      <selection activeCell="C6" sqref="C6:O27"/>
    </sheetView>
  </sheetViews>
  <sheetFormatPr defaultColWidth="11" defaultRowHeight="12.75" x14ac:dyDescent="0.2"/>
  <cols>
    <col min="1" max="1" width="13.625" bestFit="1" customWidth="1"/>
    <col min="5" max="5" width="15.125" customWidth="1"/>
    <col min="11" max="11" width="16.5" customWidth="1"/>
    <col min="12" max="13" width="13.25" customWidth="1"/>
    <col min="14" max="14" width="14.125" customWidth="1"/>
  </cols>
  <sheetData>
    <row r="1" spans="1:16" x14ac:dyDescent="0.2">
      <c r="A1" s="7" t="s">
        <v>54</v>
      </c>
      <c r="C1" s="9" t="s">
        <v>81</v>
      </c>
      <c r="D1" s="9" t="s">
        <v>85</v>
      </c>
      <c r="E1" s="9" t="s">
        <v>90</v>
      </c>
      <c r="F1" s="9" t="s">
        <v>80</v>
      </c>
      <c r="G1" s="9" t="s">
        <v>91</v>
      </c>
      <c r="H1" s="9" t="s">
        <v>92</v>
      </c>
      <c r="I1" s="9" t="s">
        <v>49</v>
      </c>
      <c r="J1" s="9" t="s">
        <v>50</v>
      </c>
      <c r="K1" s="9" t="s">
        <v>49</v>
      </c>
      <c r="L1" s="9" t="s">
        <v>51</v>
      </c>
      <c r="M1" s="9" t="s">
        <v>52</v>
      </c>
      <c r="N1" s="9" t="s">
        <v>53</v>
      </c>
      <c r="O1" s="9" t="s">
        <v>51</v>
      </c>
      <c r="P1" s="12" t="s">
        <v>93</v>
      </c>
    </row>
    <row r="2" spans="1:16" x14ac:dyDescent="0.2">
      <c r="A2" s="7" t="s">
        <v>55</v>
      </c>
      <c r="C2">
        <v>658.92</v>
      </c>
      <c r="D2">
        <v>630.82000000000005</v>
      </c>
      <c r="E2">
        <v>773.06</v>
      </c>
      <c r="F2">
        <v>582.86</v>
      </c>
      <c r="G2">
        <v>568.88</v>
      </c>
      <c r="H2">
        <v>745.01</v>
      </c>
      <c r="I2">
        <v>893.5</v>
      </c>
      <c r="J2">
        <v>907.49</v>
      </c>
      <c r="K2">
        <v>893.5</v>
      </c>
      <c r="L2">
        <v>614.97</v>
      </c>
      <c r="M2">
        <v>871.21</v>
      </c>
      <c r="N2">
        <v>536.88</v>
      </c>
      <c r="O2">
        <v>614.97</v>
      </c>
    </row>
    <row r="4" spans="1:16" x14ac:dyDescent="0.2">
      <c r="C4" t="s">
        <v>95</v>
      </c>
    </row>
    <row r="5" spans="1:16" x14ac:dyDescent="0.2">
      <c r="A5" s="6" t="s">
        <v>56</v>
      </c>
      <c r="B5" s="6" t="s">
        <v>57</v>
      </c>
      <c r="C5" s="9" t="s">
        <v>81</v>
      </c>
      <c r="D5" s="9" t="s">
        <v>85</v>
      </c>
      <c r="E5" s="9" t="s">
        <v>90</v>
      </c>
      <c r="F5" s="9" t="s">
        <v>80</v>
      </c>
      <c r="G5" s="9" t="s">
        <v>91</v>
      </c>
      <c r="H5" s="9" t="s">
        <v>92</v>
      </c>
      <c r="I5" s="9" t="s">
        <v>49</v>
      </c>
      <c r="J5" s="9" t="s">
        <v>50</v>
      </c>
      <c r="K5" s="9" t="s">
        <v>49</v>
      </c>
      <c r="L5" s="9" t="s">
        <v>51</v>
      </c>
      <c r="M5" s="9" t="s">
        <v>52</v>
      </c>
      <c r="N5" s="9" t="s">
        <v>53</v>
      </c>
      <c r="O5" s="9" t="s">
        <v>51</v>
      </c>
      <c r="P5" s="12" t="s">
        <v>93</v>
      </c>
    </row>
    <row r="6" spans="1:16" x14ac:dyDescent="0.2">
      <c r="A6">
        <v>1</v>
      </c>
      <c r="B6" s="6" t="s">
        <v>58</v>
      </c>
      <c r="C6" s="19">
        <f>(Pigments!B11/1000)*$C$2</f>
        <v>0.28889254225881866</v>
      </c>
      <c r="D6" s="19">
        <f>(Pigments!C11/1000)*$D$2</f>
        <v>7.549013922612622E-3</v>
      </c>
      <c r="E6" s="19">
        <f>(Pigments!D11/1000)*$E$2</f>
        <v>2.1673393230745932E-2</v>
      </c>
      <c r="F6" s="19">
        <f>(Pigments!E11/1000)*$F$2</f>
        <v>5.348365817717516E-2</v>
      </c>
      <c r="G6" s="19">
        <f>(Pigments!F11/1000)*$G$2</f>
        <v>2.7415945142585885E-2</v>
      </c>
      <c r="H6" s="19">
        <f>(Pigments!G11/1000)*$H$2</f>
        <v>3.495488708342051E-3</v>
      </c>
      <c r="I6" s="19">
        <f>(Pigments!J11/1000)*$I$2</f>
        <v>0.27136063429636853</v>
      </c>
      <c r="J6" s="19">
        <f>(Pigments!I11/1000)*$J$2</f>
        <v>1.5514563173446006E-2</v>
      </c>
      <c r="K6" s="19">
        <f>(Pigments!K11/1000)*$K$2</f>
        <v>2.6353934047905838E-2</v>
      </c>
      <c r="L6" s="19">
        <f>(Pigments!N11/1000)*$L$2</f>
        <v>0.12835382278403681</v>
      </c>
      <c r="M6" s="19">
        <f>(Pigments!N11/1000)*$M$2</f>
        <v>0.18183510406634584</v>
      </c>
      <c r="N6" s="19">
        <f>(Pigments!M11/1000)*$N$2</f>
        <v>2.1343567617804577E-3</v>
      </c>
      <c r="O6" s="19">
        <f>(Pigments!N11/1000)*$O$2</f>
        <v>0.12835382278403681</v>
      </c>
    </row>
    <row r="7" spans="1:16" x14ac:dyDescent="0.2">
      <c r="A7">
        <v>2</v>
      </c>
      <c r="B7" s="6" t="s">
        <v>59</v>
      </c>
      <c r="C7" s="19">
        <f>(Pigments!B12/1000)*$C$2</f>
        <v>0.24956784796312051</v>
      </c>
      <c r="D7" s="19">
        <f>(Pigments!C12/1000)*$D$2</f>
        <v>5.3676601342788569E-3</v>
      </c>
      <c r="E7" s="19">
        <f>(Pigments!D12/1000)*$E$2</f>
        <v>3.6103267125559314E-2</v>
      </c>
      <c r="F7" s="19">
        <f>(Pigments!E12/1000)*$F$2</f>
        <v>5.3145844803510596E-2</v>
      </c>
      <c r="G7" s="19">
        <f>(Pigments!F12/1000)*$G$2</f>
        <v>2.2094176994510828E-2</v>
      </c>
      <c r="H7" s="19">
        <f>(Pigments!G12/1000)*$H$2</f>
        <v>6.2580221511193993E-3</v>
      </c>
      <c r="I7" s="19">
        <f>(Pigments!J12/1000)*$I$2</f>
        <v>0.30708029962944727</v>
      </c>
      <c r="J7" s="19">
        <f>(Pigments!I12/1000)*$J$2</f>
        <v>1.5537080950641165E-2</v>
      </c>
      <c r="K7" s="19">
        <f>(Pigments!K12/1000)*$K$2</f>
        <v>2.1581240562760246E-2</v>
      </c>
      <c r="L7" s="19">
        <f>(Pigments!N12/1000)*$L$2</f>
        <v>0.31573563837464153</v>
      </c>
      <c r="M7" s="19">
        <f>(Pigments!N12/1000)*$M$2</f>
        <v>0.44729343790489201</v>
      </c>
      <c r="N7" s="19">
        <f>(Pigments!M12/1000)*$N$2</f>
        <v>3.8211686571142946E-3</v>
      </c>
      <c r="O7" s="19">
        <f>(Pigments!N12/1000)*$O$2</f>
        <v>0.31573563837464153</v>
      </c>
    </row>
    <row r="8" spans="1:16" x14ac:dyDescent="0.2">
      <c r="A8">
        <v>3</v>
      </c>
      <c r="B8" s="6" t="s">
        <v>60</v>
      </c>
      <c r="C8" s="19">
        <f>(Pigments!B13/1000)*$C$2</f>
        <v>5.9011310573965907E-2</v>
      </c>
      <c r="D8" s="19">
        <f>(Pigments!C13/1000)*$D$2</f>
        <v>5.7187253196648693E-3</v>
      </c>
      <c r="E8" s="19">
        <f>(Pigments!D13/1000)*$E$2</f>
        <v>5.1576145677378865E-2</v>
      </c>
      <c r="F8" s="19">
        <f>(Pigments!E13/1000)*$F$2</f>
        <v>2.1262899273727737E-2</v>
      </c>
      <c r="G8" s="19">
        <f>(Pigments!F13/1000)*$G$2</f>
        <v>2.4823870444483646E-2</v>
      </c>
      <c r="H8" s="19">
        <f>(Pigments!G13/1000)*$H$2</f>
        <v>1.7596388524466863E-2</v>
      </c>
      <c r="I8" s="19">
        <f>(Pigments!J13/1000)*$I$2</f>
        <v>0.22554996874116834</v>
      </c>
      <c r="J8" s="19">
        <f>(Pigments!I13/1000)*$J$2</f>
        <v>2.7484866874285085E-2</v>
      </c>
      <c r="K8" s="19">
        <f>(Pigments!K13/1000)*$K$2</f>
        <v>1.3501010590615984E-2</v>
      </c>
      <c r="L8" s="19">
        <f>(Pigments!N13/1000)*$L$2</f>
        <v>3.3129654383311599E-2</v>
      </c>
      <c r="M8" s="19">
        <f>(Pigments!N13/1000)*$M$2</f>
        <v>4.6933811722986316E-2</v>
      </c>
      <c r="N8" s="19">
        <f>(Pigments!M13/1000)*$N$2</f>
        <v>1.0744412001812927E-2</v>
      </c>
      <c r="O8" s="19">
        <f>(Pigments!N13/1000)*$O$2</f>
        <v>3.3129654383311599E-2</v>
      </c>
    </row>
    <row r="9" spans="1:16" x14ac:dyDescent="0.2">
      <c r="A9">
        <v>4</v>
      </c>
      <c r="B9" s="6" t="s">
        <v>61</v>
      </c>
      <c r="C9" s="19">
        <f>(Pigments!B14/1000)*$C$2</f>
        <v>2.8395931206511769E-2</v>
      </c>
      <c r="D9" s="19">
        <f>(Pigments!C14/1000)*$D$2</f>
        <v>5.7320233380569552E-4</v>
      </c>
      <c r="E9" s="19">
        <f>(Pigments!D14/1000)*$E$2</f>
        <v>2.8948838703855482E-2</v>
      </c>
      <c r="F9" s="19">
        <f>(Pigments!E14/1000)*$F$2</f>
        <v>1.0106522953729222E-2</v>
      </c>
      <c r="G9" s="19">
        <f>(Pigments!F14/1000)*$G$2</f>
        <v>3.9056267202591158E-2</v>
      </c>
      <c r="H9" s="19">
        <f>(Pigments!G14/1000)*$H$2</f>
        <v>1.1662244788934118E-2</v>
      </c>
      <c r="I9" s="19">
        <f>(Pigments!J14/1000)*$I$2</f>
        <v>0.12005469659371257</v>
      </c>
      <c r="J9" s="19">
        <f>(Pigments!I14/1000)*$J$2</f>
        <v>8.6018186581803997E-3</v>
      </c>
      <c r="K9" s="19">
        <f>(Pigments!K14/1000)*$K$2</f>
        <v>7.8213783309827156E-3</v>
      </c>
      <c r="L9" s="19">
        <f>(Pigments!N14/1000)*$L$2</f>
        <v>3.4465132445559987E-2</v>
      </c>
      <c r="M9" s="19">
        <f>(Pigments!N14/1000)*$M$2</f>
        <v>4.8825744406875642E-2</v>
      </c>
      <c r="N9" s="19">
        <f>(Pigments!M14/1000)*$N$2</f>
        <v>7.1210045575019762E-3</v>
      </c>
      <c r="O9" s="19">
        <f>(Pigments!N14/1000)*$O$2</f>
        <v>3.4465132445559987E-2</v>
      </c>
    </row>
    <row r="10" spans="1:16" s="11" customFormat="1" x14ac:dyDescent="0.2">
      <c r="A10" s="11">
        <v>5</v>
      </c>
      <c r="B10" s="10" t="s">
        <v>62</v>
      </c>
      <c r="C10" s="20">
        <f>(Pigments!B15/1000)*$C$2</f>
        <v>5.4072935691503845E-3</v>
      </c>
      <c r="D10" s="20">
        <f>(Pigments!C15/1000)*$D$2</f>
        <v>2.3917923524221951E-4</v>
      </c>
      <c r="E10" s="20">
        <f>(Pigments!D15/1000)*$E$2</f>
        <v>5.4938877281023226E-3</v>
      </c>
      <c r="F10" s="20">
        <f>(Pigments!E15/1000)*$F$2</f>
        <v>1.6934294414812552E-3</v>
      </c>
      <c r="G10" s="20">
        <f>(Pigments!F15/1000)*$G$2</f>
        <v>1.186983014655623E-2</v>
      </c>
      <c r="H10" s="20">
        <f>(Pigments!G15/1000)*$H$2</f>
        <v>2.5516091187815729E-3</v>
      </c>
      <c r="I10" s="20">
        <f>(Pigments!J15/1000)*$I$2</f>
        <v>2.2960561094364187E-2</v>
      </c>
      <c r="J10" s="20">
        <f>(Pigments!I15/1000)*$J$2</f>
        <v>1.4833960516186431E-3</v>
      </c>
      <c r="K10" s="20">
        <f>(Pigments!K15/1000)*$K$2</f>
        <v>1.829029599117345E-3</v>
      </c>
      <c r="L10" s="20">
        <f>(Pigments!N15/1000)*$L$2</f>
        <v>9.7119034677964951E-3</v>
      </c>
      <c r="M10" s="20">
        <f>(Pigments!N15/1000)*$M$2</f>
        <v>1.3758569393920003E-2</v>
      </c>
      <c r="N10" s="20">
        <f>(Pigments!M15/1000)*$N$2</f>
        <v>1.5580208178315772E-3</v>
      </c>
      <c r="O10" s="20">
        <f>(Pigments!N15/1000)*$O$2</f>
        <v>9.7119034677964951E-3</v>
      </c>
    </row>
    <row r="11" spans="1:16" s="11" customFormat="1" x14ac:dyDescent="0.2">
      <c r="A11" s="11">
        <v>6</v>
      </c>
      <c r="B11" s="10" t="s">
        <v>63</v>
      </c>
      <c r="C11" s="20">
        <f>(Pigments!B16/1000)*$C$2</f>
        <v>1.9425599190425549E-2</v>
      </c>
      <c r="D11" s="20">
        <f>(Pigments!C16/1000)*$D$2</f>
        <v>2.1497002545171847E-3</v>
      </c>
      <c r="E11" s="20">
        <f>(Pigments!D16/1000)*$E$2</f>
        <v>2.240640570314403E-2</v>
      </c>
      <c r="F11" s="20">
        <f>(Pigments!E16/1000)*$F$2</f>
        <v>5.6811959907680518E-3</v>
      </c>
      <c r="G11" s="20">
        <f>(Pigments!F16/1000)*$G$2</f>
        <v>3.2893560967974002E-2</v>
      </c>
      <c r="H11" s="20">
        <f>(Pigments!G16/1000)*$H$2</f>
        <v>8.1856150025071735E-3</v>
      </c>
      <c r="I11" s="20">
        <f>(Pigments!J16/1000)*$I$2</f>
        <v>9.6818972171574882E-2</v>
      </c>
      <c r="J11" s="20">
        <f>(Pigments!I16/1000)*$J$2</f>
        <v>7.5994741845457946E-3</v>
      </c>
      <c r="K11" s="20">
        <f>(Pigments!K16/1000)*$K$2</f>
        <v>3.9771495943098315E-3</v>
      </c>
      <c r="L11" s="20">
        <f>(Pigments!N16/1000)*$L$2</f>
        <v>1.6686351996715122E-2</v>
      </c>
      <c r="M11" s="20">
        <f>(Pigments!N16/1000)*$M$2</f>
        <v>2.3639066496021242E-2</v>
      </c>
      <c r="N11" s="20">
        <f>(Pigments!M16/1000)*$N$2</f>
        <v>4.9981631147134921E-3</v>
      </c>
      <c r="O11" s="20">
        <f>(Pigments!N16/1000)*$O$2</f>
        <v>1.6686351996715122E-2</v>
      </c>
    </row>
    <row r="12" spans="1:16" s="11" customFormat="1" x14ac:dyDescent="0.2">
      <c r="A12" s="11">
        <v>7</v>
      </c>
      <c r="B12" s="10" t="s">
        <v>64</v>
      </c>
      <c r="C12" s="20">
        <f>(Pigments!B17/1000)*$C$2</f>
        <v>1.665647894092517E-2</v>
      </c>
      <c r="D12" s="20">
        <f>(Pigments!C17/1000)*$D$2</f>
        <v>2.5217919882111694E-3</v>
      </c>
      <c r="E12" s="20">
        <f>(Pigments!D17/1000)*$E$2</f>
        <v>5.5307833823299481E-3</v>
      </c>
      <c r="F12" s="20">
        <f>(Pigments!E17/1000)*$F$2</f>
        <v>4.1867175570473904E-3</v>
      </c>
      <c r="G12" s="20">
        <f>(Pigments!F17/1000)*$G$2</f>
        <v>1.0156955698412405E-2</v>
      </c>
      <c r="H12" s="20">
        <f>(Pigments!G17/1000)*$H$2</f>
        <v>3.6082203380000203E-4</v>
      </c>
      <c r="I12" s="20">
        <f>(Pigments!J17/1000)*$I$2</f>
        <v>4.3020270730201246E-2</v>
      </c>
      <c r="J12" s="20">
        <f>(Pigments!I17/1000)*$J$2</f>
        <v>5.3486909386919529E-3</v>
      </c>
      <c r="K12" s="20">
        <f>(Pigments!K17/1000)*$K$2</f>
        <v>2.7714845268629489E-3</v>
      </c>
      <c r="L12" s="20">
        <f>(Pigments!N17/1000)*$L$2</f>
        <v>7.9099446220855102E-3</v>
      </c>
      <c r="M12" s="20">
        <f>(Pigments!N17/1000)*$M$2</f>
        <v>1.1205787037102812E-2</v>
      </c>
      <c r="N12" s="20">
        <f>(Pigments!M17/1000)*$N$2</f>
        <v>2.2031910611025517E-4</v>
      </c>
      <c r="O12" s="20">
        <f>(Pigments!N17/1000)*$O$2</f>
        <v>7.9099446220855102E-3</v>
      </c>
    </row>
    <row r="13" spans="1:16" s="11" customFormat="1" x14ac:dyDescent="0.2">
      <c r="A13" s="11">
        <v>8</v>
      </c>
      <c r="B13" s="10" t="s">
        <v>65</v>
      </c>
      <c r="C13" s="20">
        <f>(Pigments!B18/1000)*$C$2</f>
        <v>0.10261021350549787</v>
      </c>
      <c r="D13" s="20">
        <f>(Pigments!C18/1000)*$D$2</f>
        <v>1.0938073123241708E-2</v>
      </c>
      <c r="E13" s="20">
        <f>(Pigments!D18/1000)*$E$2</f>
        <v>1.6619446985243189E-2</v>
      </c>
      <c r="F13" s="20">
        <f>(Pigments!E18/1000)*$F$2</f>
        <v>1.1926902988686698E-2</v>
      </c>
      <c r="G13" s="20">
        <f>(Pigments!F18/1000)*$G$2</f>
        <v>9.2658518508059382E-3</v>
      </c>
      <c r="H13" s="20">
        <f>(Pigments!G18/1000)*$H$2</f>
        <v>4.3559102590061101E-3</v>
      </c>
      <c r="I13" s="20">
        <f>(Pigments!J18/1000)*$I$2</f>
        <v>0.18001625641140204</v>
      </c>
      <c r="J13" s="20">
        <f>(Pigments!I18/1000)*$J$2</f>
        <v>1.1807727448310977E-2</v>
      </c>
      <c r="K13" s="20">
        <f>(Pigments!K18/1000)*$K$2</f>
        <v>1.5356647657849149E-2</v>
      </c>
      <c r="L13" s="20">
        <f>(Pigments!N18/1000)*$L$2</f>
        <v>4.9068973709976635E-2</v>
      </c>
      <c r="M13" s="20">
        <f>(Pigments!N18/1000)*$M$2</f>
        <v>6.9514578899570301E-2</v>
      </c>
      <c r="N13" s="20">
        <f>(Pigments!M18/1000)*$N$2</f>
        <v>2.6597329560329938E-3</v>
      </c>
      <c r="O13" s="20">
        <f>(Pigments!N18/1000)*$O$2</f>
        <v>4.9068973709976635E-2</v>
      </c>
    </row>
    <row r="14" spans="1:16" s="11" customFormat="1" x14ac:dyDescent="0.2">
      <c r="A14" s="11">
        <v>9</v>
      </c>
      <c r="B14" s="10" t="s">
        <v>66</v>
      </c>
      <c r="C14" s="20">
        <f>(Pigments!B19/1000)*$C$2</f>
        <v>1.6365196214871609E-2</v>
      </c>
      <c r="D14" s="20">
        <f>(Pigments!C19/1000)*$D$2</f>
        <v>1.7837073949300822E-3</v>
      </c>
      <c r="E14" s="20">
        <f>(Pigments!D19/1000)*$E$2</f>
        <v>1.2890021253618489E-2</v>
      </c>
      <c r="F14" s="20">
        <f>(Pigments!E19/1000)*$F$2</f>
        <v>4.5005047183710603E-3</v>
      </c>
      <c r="G14" s="20">
        <f>(Pigments!F19/1000)*$G$2</f>
        <v>1.3406707276009226E-2</v>
      </c>
      <c r="H14" s="20">
        <f>(Pigments!G19/1000)*$H$2</f>
        <v>3.7259059097781255E-3</v>
      </c>
      <c r="I14" s="20">
        <f>(Pigments!J19/1000)*$I$2</f>
        <v>6.9242154540530093E-2</v>
      </c>
      <c r="J14" s="20">
        <f>(Pigments!I19/1000)*$J$2</f>
        <v>9.3370838265412568E-3</v>
      </c>
      <c r="K14" s="20">
        <f>(Pigments!K19/1000)*$K$2</f>
        <v>4.8308922918040209E-3</v>
      </c>
      <c r="L14" s="20">
        <f>(Pigments!N19/1000)*$L$2</f>
        <v>1.1179378282865627E-2</v>
      </c>
      <c r="M14" s="20">
        <f>(Pigments!N19/1000)*$M$2</f>
        <v>1.5837498014237058E-2</v>
      </c>
      <c r="N14" s="20">
        <f>(Pigments!M19/1000)*$N$2</f>
        <v>2.275050253578026E-3</v>
      </c>
      <c r="O14" s="20">
        <f>(Pigments!N19/1000)*$O$2</f>
        <v>1.1179378282865627E-2</v>
      </c>
    </row>
    <row r="15" spans="1:16" s="11" customFormat="1" x14ac:dyDescent="0.2">
      <c r="A15" s="11">
        <v>10</v>
      </c>
      <c r="B15" s="10" t="s">
        <v>67</v>
      </c>
      <c r="C15" s="20">
        <f>(Pigments!B20/1000)*$C$2</f>
        <v>0.12177111406382343</v>
      </c>
      <c r="D15" s="20">
        <f>(Pigments!C20/1000)*$D$2</f>
        <v>6.8675285387583456E-3</v>
      </c>
      <c r="E15" s="20">
        <f>(Pigments!D20/1000)*$E$2</f>
        <v>2.8495753603950156E-2</v>
      </c>
      <c r="F15" s="20">
        <f>(Pigments!E20/1000)*$F$2</f>
        <v>1.5294194116740684E-2</v>
      </c>
      <c r="G15" s="20">
        <f>(Pigments!F20/1000)*$G$2</f>
        <v>9.5748839259319572E-3</v>
      </c>
      <c r="H15" s="20">
        <f>(Pigments!G20/1000)*$H$2</f>
        <v>1.1867726081002729E-2</v>
      </c>
      <c r="I15" s="20">
        <f>(Pigments!J20/1000)*$I$2</f>
        <v>0.21432751453664817</v>
      </c>
      <c r="J15" s="20">
        <f>(Pigments!I20/1000)*$J$2</f>
        <v>2.8989609392052498E-2</v>
      </c>
      <c r="K15" s="20">
        <f>(Pigments!K20/1000)*$K$2</f>
        <v>1.4508223544007022E-2</v>
      </c>
      <c r="L15" s="20">
        <f>(Pigments!N20/1000)*$L$2</f>
        <v>9.4061201814330461E-2</v>
      </c>
      <c r="M15" s="20">
        <f>(Pigments!N20/1000)*$M$2</f>
        <v>0.13325375161822989</v>
      </c>
      <c r="N15" s="20">
        <f>(Pigments!M20/1000)*$N$2</f>
        <v>7.2464721020256834E-3</v>
      </c>
      <c r="O15" s="20">
        <f>(Pigments!N20/1000)*$O$2</f>
        <v>9.4061201814330461E-2</v>
      </c>
    </row>
    <row r="16" spans="1:16" s="11" customFormat="1" x14ac:dyDescent="0.2">
      <c r="A16" s="11">
        <v>11</v>
      </c>
      <c r="B16" s="10" t="s">
        <v>68</v>
      </c>
      <c r="C16" s="20">
        <f>(Pigments!B21/1000)*$C$2</f>
        <v>1.1477542808135614E-2</v>
      </c>
      <c r="D16" s="20">
        <f>(Pigments!C21/1000)*$D$2</f>
        <v>1.40813340242647E-3</v>
      </c>
      <c r="E16" s="20">
        <f>(Pigments!D21/1000)*$E$2</f>
        <v>2.1142559948811021E-2</v>
      </c>
      <c r="F16" s="20">
        <f>(Pigments!E21/1000)*$F$2</f>
        <v>4.9311870147991949E-3</v>
      </c>
      <c r="G16" s="20">
        <f>(Pigments!F21/1000)*$G$2</f>
        <v>2.9929739997549283E-2</v>
      </c>
      <c r="H16" s="20">
        <f>(Pigments!G21/1000)*$H$2</f>
        <v>8.5525347009545137E-3</v>
      </c>
      <c r="I16" s="20">
        <f>(Pigments!J21/1000)*$I$2</f>
        <v>5.4219169311383576E-2</v>
      </c>
      <c r="J16" s="20">
        <f>(Pigments!I21/1000)*$J$2</f>
        <v>1.0283550924507183E-2</v>
      </c>
      <c r="K16" s="20">
        <f>(Pigments!K21/1000)*$K$2</f>
        <v>3.7887222303718744E-3</v>
      </c>
      <c r="L16" s="20">
        <f>(Pigments!N21/1000)*$L$2</f>
        <v>8.7040977236569166E-3</v>
      </c>
      <c r="M16" s="20">
        <f>(Pigments!N21/1000)*$M$2</f>
        <v>1.2330840492751098E-2</v>
      </c>
      <c r="N16" s="20">
        <f>(Pigments!M21/1000)*$N$2</f>
        <v>5.2222054746680693E-3</v>
      </c>
      <c r="O16" s="20">
        <f>(Pigments!N21/1000)*$O$2</f>
        <v>8.7040977236569166E-3</v>
      </c>
    </row>
    <row r="17" spans="1:15" s="11" customFormat="1" x14ac:dyDescent="0.2">
      <c r="A17" s="11">
        <v>12</v>
      </c>
      <c r="B17" s="10" t="s">
        <v>69</v>
      </c>
      <c r="C17" s="20">
        <f>(Pigments!B22/1000)*$C$2</f>
        <v>6.7600237586732559E-2</v>
      </c>
      <c r="D17" s="20">
        <f>(Pigments!C22/1000)*$D$2</f>
        <v>7.1165780751597874E-3</v>
      </c>
      <c r="E17" s="20">
        <f>(Pigments!D22/1000)*$E$2</f>
        <v>9.7455618144694736E-2</v>
      </c>
      <c r="F17" s="20">
        <f>(Pigments!E22/1000)*$F$2</f>
        <v>1.7278914202462185E-2</v>
      </c>
      <c r="G17" s="20">
        <f>(Pigments!F22/1000)*$G$2</f>
        <v>3.2083409153672117E-2</v>
      </c>
      <c r="H17" s="20">
        <f>(Pigments!G22/1000)*$H$2</f>
        <v>3.3467452050211455E-2</v>
      </c>
      <c r="I17" s="20">
        <f>(Pigments!J22/1000)*$I$2</f>
        <v>0.24563981831123996</v>
      </c>
      <c r="J17" s="20">
        <f>(Pigments!I22/1000)*$J$2</f>
        <v>4.9826941568784727E-2</v>
      </c>
      <c r="K17" s="20">
        <f>(Pigments!K22/1000)*$K$2</f>
        <v>2.6997098782617978E-2</v>
      </c>
      <c r="L17" s="20">
        <f>(Pigments!N22/1000)*$L$2</f>
        <v>7.6782312843167846E-2</v>
      </c>
      <c r="M17" s="20">
        <f>(Pigments!N22/1000)*$M$2</f>
        <v>0.10877525533293698</v>
      </c>
      <c r="N17" s="20">
        <f>(Pigments!M22/1000)*$N$2</f>
        <v>2.0435334954010703E-2</v>
      </c>
      <c r="O17" s="20">
        <f>(Pigments!N22/1000)*$O$2</f>
        <v>7.6782312843167846E-2</v>
      </c>
    </row>
    <row r="18" spans="1:15" s="11" customFormat="1" x14ac:dyDescent="0.2">
      <c r="A18" s="11">
        <v>13</v>
      </c>
      <c r="B18" s="10" t="s">
        <v>70</v>
      </c>
      <c r="C18" s="20">
        <f>(Pigments!B23/1000)*$C$2</f>
        <v>4.6903739537836834E-3</v>
      </c>
      <c r="D18" s="20">
        <f>(Pigments!C23/1000)*$D$2</f>
        <v>4.6936007985156903E-4</v>
      </c>
      <c r="E18" s="20">
        <f>(Pigments!D23/1000)*$E$2</f>
        <v>8.0677434228169278E-3</v>
      </c>
      <c r="F18" s="20">
        <f>(Pigments!E23/1000)*$F$2</f>
        <v>1.3283342919043005E-3</v>
      </c>
      <c r="G18" s="20">
        <f>(Pigments!F23/1000)*$G$2</f>
        <v>1.7106917721886019E-2</v>
      </c>
      <c r="H18" s="20">
        <f>(Pigments!G23/1000)*$H$2</f>
        <v>2.5946662784274107E-3</v>
      </c>
      <c r="I18" s="20">
        <f>(Pigments!J23/1000)*$I$2</f>
        <v>4.3666157380426264E-2</v>
      </c>
      <c r="J18" s="20">
        <f>(Pigments!I23/1000)*$J$2</f>
        <v>7.7048797457387368E-3</v>
      </c>
      <c r="K18" s="20">
        <f>(Pigments!K23/1000)*$K$2</f>
        <v>2.7243397377743148E-3</v>
      </c>
      <c r="L18" s="20">
        <f>(Pigments!N23/1000)*$L$2</f>
        <v>5.9554491545755822E-3</v>
      </c>
      <c r="M18" s="20">
        <f>(Pigments!N23/1000)*$M$2</f>
        <v>8.4369105126393031E-3</v>
      </c>
      <c r="N18" s="20">
        <f>(Pigments!M23/1000)*$N$2</f>
        <v>1.5843116593994054E-3</v>
      </c>
      <c r="O18" s="20">
        <f>(Pigments!N23/1000)*$O$2</f>
        <v>5.9554491545755822E-3</v>
      </c>
    </row>
    <row r="19" spans="1:15" s="11" customFormat="1" x14ac:dyDescent="0.2">
      <c r="A19" s="11">
        <v>14</v>
      </c>
      <c r="B19" s="10" t="s">
        <v>71</v>
      </c>
      <c r="C19" s="20">
        <f>(Pigments!B24/1000)*$C$2</f>
        <v>6.4758482654287738E-3</v>
      </c>
      <c r="D19" s="20">
        <f>(Pigments!C24/1000)*$D$2</f>
        <v>1.0293000221025236E-5</v>
      </c>
      <c r="E19" s="20">
        <f>(Pigments!D24/1000)*$E$2</f>
        <v>8.8515740835386509E-3</v>
      </c>
      <c r="F19" s="20">
        <f>(Pigments!E24/1000)*$F$2</f>
        <v>1.7170125663658463E-3</v>
      </c>
      <c r="G19" s="20">
        <f>(Pigments!F24/1000)*$G$2</f>
        <v>2.285383547361005E-2</v>
      </c>
      <c r="H19" s="20">
        <f>(Pigments!G24/1000)*$H$2</f>
        <v>3.3588538152840319E-3</v>
      </c>
      <c r="I19" s="20">
        <f>(Pigments!J24/1000)*$I$2</f>
        <v>4.6902535229963876E-2</v>
      </c>
      <c r="J19" s="20">
        <f>(Pigments!I24/1000)*$J$2</f>
        <v>5.3063741772808835E-3</v>
      </c>
      <c r="K19" s="20">
        <f>(Pigments!K24/1000)*$K$2</f>
        <v>3.4222730436456452E-3</v>
      </c>
      <c r="L19" s="20">
        <f>(Pigments!N24/1000)*$L$2</f>
        <v>9.9096252578782223E-3</v>
      </c>
      <c r="M19" s="20">
        <f>(Pigments!N24/1000)*$M$2</f>
        <v>1.4038676066988774E-2</v>
      </c>
      <c r="N19" s="20">
        <f>(Pigments!M24/1000)*$N$2</f>
        <v>2.0509270521671618E-3</v>
      </c>
      <c r="O19" s="20">
        <f>(Pigments!N24/1000)*$O$2</f>
        <v>9.9096252578782223E-3</v>
      </c>
    </row>
    <row r="20" spans="1:15" s="11" customFormat="1" x14ac:dyDescent="0.2">
      <c r="A20" s="11">
        <v>15</v>
      </c>
      <c r="B20" s="10" t="s">
        <v>72</v>
      </c>
      <c r="C20" s="20">
        <f>(Pigments!B25/1000)*$C$2</f>
        <v>5.2868464185406366E-3</v>
      </c>
      <c r="D20" s="20">
        <f>(Pigments!C25/1000)*$D$2</f>
        <v>5.3224411481298016E-4</v>
      </c>
      <c r="E20" s="20">
        <f>(Pigments!D25/1000)*$E$2</f>
        <v>7.0041862867682722E-3</v>
      </c>
      <c r="F20" s="20">
        <f>(Pigments!E25/1000)*$F$2</f>
        <v>1.04297295947653E-3</v>
      </c>
      <c r="G20" s="20">
        <f>(Pigments!F25/1000)*$G$2</f>
        <v>8.886152042522277E-3</v>
      </c>
      <c r="H20" s="20">
        <f>(Pigments!G25/1000)*$H$2</f>
        <v>1.7214397301985095E-3</v>
      </c>
      <c r="I20" s="20">
        <f>(Pigments!J25/1000)*$I$2</f>
        <v>5.5123326457130778E-2</v>
      </c>
      <c r="J20" s="20">
        <f>(Pigments!I25/1000)*$J$2</f>
        <v>1.2159710404961143E-2</v>
      </c>
      <c r="K20" s="20">
        <f>(Pigments!K25/1000)*$K$2</f>
        <v>6.1142965273350853E-3</v>
      </c>
      <c r="L20" s="20">
        <f>(Pigments!N25/1000)*$L$2</f>
        <v>8.1200911071361657E-3</v>
      </c>
      <c r="M20" s="20">
        <f>(Pigments!N25/1000)*$M$2</f>
        <v>1.1503495411886918E-2</v>
      </c>
      <c r="N20" s="20">
        <f>(Pigments!M25/1000)*$N$2</f>
        <v>1.051116692031717E-3</v>
      </c>
      <c r="O20" s="20">
        <f>(Pigments!N25/1000)*$O$2</f>
        <v>8.1200911071361657E-3</v>
      </c>
    </row>
    <row r="21" spans="1:15" s="11" customFormat="1" x14ac:dyDescent="0.2">
      <c r="A21" s="11">
        <v>16</v>
      </c>
      <c r="B21" s="10" t="s">
        <v>73</v>
      </c>
      <c r="C21" s="20">
        <f>(Pigments!B26/1000)*$C$2</f>
        <v>2.477644458102686E-2</v>
      </c>
      <c r="D21" s="20">
        <f>(Pigments!C26/1000)*$D$2</f>
        <v>5.2567560042334014E-3</v>
      </c>
      <c r="E21" s="20">
        <f>(Pigments!D26/1000)*$E$2</f>
        <v>1.79440285315451E-2</v>
      </c>
      <c r="F21" s="20">
        <f>(Pigments!E26/1000)*$F$2</f>
        <v>1.1322233201534347E-2</v>
      </c>
      <c r="G21" s="20">
        <f>(Pigments!F26/1000)*$G$2</f>
        <v>0.23148965228323246</v>
      </c>
      <c r="H21" s="20">
        <f>(Pigments!G26/1000)*$H$2</f>
        <v>2.9420640200648585E-3</v>
      </c>
      <c r="I21" s="20">
        <f>(Pigments!J26/1000)*$I$2</f>
        <v>0.25379658479070466</v>
      </c>
      <c r="J21" s="20">
        <f>(Pigments!I26/1000)*$J$2</f>
        <v>3.3878919032045901E-2</v>
      </c>
      <c r="K21" s="20">
        <f>(Pigments!K26/1000)*$K$2</f>
        <v>1.9521388015380049E-2</v>
      </c>
      <c r="L21" s="20">
        <f>(Pigments!N26/1000)*$L$2</f>
        <v>4.6651921602768959E-2</v>
      </c>
      <c r="M21" s="20">
        <f>(Pigments!N26/1000)*$M$2</f>
        <v>6.6090411921798375E-2</v>
      </c>
      <c r="N21" s="20">
        <f>(Pigments!M26/1000)*$N$2</f>
        <v>1.7964338491011241E-3</v>
      </c>
      <c r="O21" s="20">
        <f>(Pigments!N26/1000)*$O$2</f>
        <v>4.6651921602768959E-2</v>
      </c>
    </row>
    <row r="22" spans="1:15" s="11" customFormat="1" x14ac:dyDescent="0.2">
      <c r="A22" s="11">
        <v>17</v>
      </c>
      <c r="B22" s="10" t="s">
        <v>74</v>
      </c>
      <c r="C22" s="20">
        <f>(Pigments!B27/1000)*$C$2</f>
        <v>4.139885012107955E-2</v>
      </c>
      <c r="D22" s="20">
        <f>(Pigments!C27/1000)*$D$2</f>
        <v>8.3960529330770906E-3</v>
      </c>
      <c r="E22" s="20">
        <f>(Pigments!D27/1000)*$E$2</f>
        <v>8.0238981257008485E-2</v>
      </c>
      <c r="F22" s="20">
        <f>(Pigments!E27/1000)*$F$2</f>
        <v>1.865433248103229E-2</v>
      </c>
      <c r="G22" s="20">
        <f>(Pigments!F27/1000)*$G$2</f>
        <v>5.227140693010935E-2</v>
      </c>
      <c r="H22" s="20">
        <f>(Pigments!G27/1000)*$H$2</f>
        <v>1.3250155970826958E-2</v>
      </c>
      <c r="I22" s="20">
        <f>(Pigments!J27/1000)*$I$2</f>
        <v>0.22173371740046424</v>
      </c>
      <c r="J22" s="20">
        <f>(Pigments!I27/1000)*$J$2</f>
        <v>1.9410485053150885E-2</v>
      </c>
      <c r="K22" s="20">
        <f>(Pigments!K27/1000)*$K$2</f>
        <v>2.2575827061170867E-2</v>
      </c>
      <c r="L22" s="20">
        <f>(Pigments!N27/1000)*$L$2</f>
        <v>1.8406082886290087E-2</v>
      </c>
      <c r="M22" s="20">
        <f>(Pigments!N27/1000)*$M$2</f>
        <v>2.6075358914036111E-2</v>
      </c>
      <c r="N22" s="20">
        <f>(Pigments!M27/1000)*$N$2</f>
        <v>8.0905882841183618E-3</v>
      </c>
      <c r="O22" s="20">
        <f>(Pigments!N27/1000)*$O$2</f>
        <v>1.8406082886290087E-2</v>
      </c>
    </row>
    <row r="23" spans="1:15" s="11" customFormat="1" x14ac:dyDescent="0.2">
      <c r="A23" s="11">
        <v>18</v>
      </c>
      <c r="B23" s="10" t="s">
        <v>75</v>
      </c>
      <c r="C23" s="20">
        <f>(Pigments!B28/1000)*$C$2</f>
        <v>2.9612168662377397E-2</v>
      </c>
      <c r="D23" s="20">
        <f>(Pigments!C28/1000)*$D$2</f>
        <v>4.6854153728783012E-3</v>
      </c>
      <c r="E23" s="20">
        <f>(Pigments!D28/1000)*$E$2</f>
        <v>3.7155535522921945E-2</v>
      </c>
      <c r="F23" s="20">
        <f>(Pigments!E28/1000)*$F$2</f>
        <v>8.8921799719336898E-3</v>
      </c>
      <c r="G23" s="20">
        <f>(Pigments!F28/1000)*$G$2</f>
        <v>1.1105864699195563E-2</v>
      </c>
      <c r="H23" s="20">
        <f>(Pigments!G28/1000)*$H$2</f>
        <v>5.7260249399511661E-3</v>
      </c>
      <c r="I23" s="20">
        <f>(Pigments!J28/1000)*$I$2</f>
        <v>0.14892295018855484</v>
      </c>
      <c r="J23" s="20">
        <f>(Pigments!I28/1000)*$J$2</f>
        <v>1.2827654408855469E-2</v>
      </c>
      <c r="K23" s="20">
        <f>(Pigments!K28/1000)*$K$2</f>
        <v>1.0117218571399432E-2</v>
      </c>
      <c r="L23" s="20">
        <f>(Pigments!N28/1000)*$L$2</f>
        <v>1.1868930265433066E-2</v>
      </c>
      <c r="M23" s="20">
        <f>(Pigments!N28/1000)*$M$2</f>
        <v>1.6814366126067844E-2</v>
      </c>
      <c r="N23" s="20">
        <f>(Pigments!M28/1000)*$N$2</f>
        <v>3.49632943157326E-3</v>
      </c>
      <c r="O23" s="20">
        <f>(Pigments!N28/1000)*$O$2</f>
        <v>1.1868930265433066E-2</v>
      </c>
    </row>
    <row r="24" spans="1:15" s="11" customFormat="1" x14ac:dyDescent="0.2">
      <c r="A24" s="11">
        <v>19</v>
      </c>
      <c r="B24" s="10" t="s">
        <v>76</v>
      </c>
      <c r="C24" s="20">
        <f>(Pigments!B29/1000)*$C$2</f>
        <v>1.8457274890588304E-2</v>
      </c>
      <c r="D24" s="20">
        <f>(Pigments!C29/1000)*$D$2</f>
        <v>2.2227375995468824E-3</v>
      </c>
      <c r="E24" s="20">
        <f>(Pigments!D29/1000)*$E$2</f>
        <v>2.6176573189543358E-2</v>
      </c>
      <c r="F24" s="20">
        <f>(Pigments!E29/1000)*$F$2</f>
        <v>1.4585329832517377E-2</v>
      </c>
      <c r="G24" s="20">
        <f>(Pigments!F29/1000)*$G$2</f>
        <v>3.3182017511303168E-2</v>
      </c>
      <c r="H24" s="20">
        <f>(Pigments!G29/1000)*$H$2</f>
        <v>5.8574804454518689E-3</v>
      </c>
      <c r="I24" s="20">
        <f>(Pigments!J29/1000)*$I$2</f>
        <v>0.13791513076886316</v>
      </c>
      <c r="J24" s="20">
        <f>(Pigments!I29/1000)*$J$2</f>
        <v>1.7395704319695973E-2</v>
      </c>
      <c r="K24" s="20">
        <f>(Pigments!K29/1000)*$K$2</f>
        <v>1.5646704974920825E-2</v>
      </c>
      <c r="L24" s="20">
        <f>(Pigments!N29/1000)*$L$2</f>
        <v>1.2087290702858444E-2</v>
      </c>
      <c r="M24" s="20">
        <f>(Pigments!N29/1000)*$M$2</f>
        <v>1.7123710966774484E-2</v>
      </c>
      <c r="N24" s="20">
        <f>(Pigments!M29/1000)*$N$2</f>
        <v>3.5765965903167855E-3</v>
      </c>
      <c r="O24" s="20">
        <f>(Pigments!N29/1000)*$O$2</f>
        <v>1.2087290702858444E-2</v>
      </c>
    </row>
    <row r="25" spans="1:15" s="11" customFormat="1" x14ac:dyDescent="0.2">
      <c r="A25" s="11">
        <v>20</v>
      </c>
      <c r="B25" s="10" t="s">
        <v>77</v>
      </c>
      <c r="C25" s="20">
        <f>(Pigments!B30/1000)*$C$2</f>
        <v>4.2807057012202325E-2</v>
      </c>
      <c r="D25" s="20">
        <f>(Pigments!C30/1000)*$D$2</f>
        <v>7.4388101381190541E-3</v>
      </c>
      <c r="E25" s="20">
        <f>(Pigments!D30/1000)*$E$2</f>
        <v>3.9175884436902383E-2</v>
      </c>
      <c r="F25" s="20">
        <f>(Pigments!E30/1000)*$F$2</f>
        <v>8.0163367581954584E-3</v>
      </c>
      <c r="G25" s="20">
        <f>(Pigments!F30/1000)*$G$2</f>
        <v>1.0862108547824064E-2</v>
      </c>
      <c r="H25" s="20">
        <f>(Pigments!G30/1000)*$H$2</f>
        <v>1.2080458714992177E-2</v>
      </c>
      <c r="I25" s="20">
        <f>(Pigments!J30/1000)*$I$2</f>
        <v>0.17402223619419277</v>
      </c>
      <c r="J25" s="20">
        <f>(Pigments!I30/1000)*$J$2</f>
        <v>2.4091245900431928E-2</v>
      </c>
      <c r="K25" s="20">
        <f>(Pigments!K30/1000)*$K$2</f>
        <v>1.549333021607853E-2</v>
      </c>
      <c r="L25" s="20">
        <f>(Pigments!N30/1000)*$L$2</f>
        <v>2.8404743310259276E-2</v>
      </c>
      <c r="M25" s="20">
        <f>(Pigments!N30/1000)*$M$2</f>
        <v>4.0240168494936314E-2</v>
      </c>
      <c r="N25" s="20">
        <f>(Pigments!M30/1000)*$N$2</f>
        <v>7.3763673394850859E-3</v>
      </c>
      <c r="O25" s="20">
        <f>(Pigments!N30/1000)*$O$2</f>
        <v>2.8404743310259276E-2</v>
      </c>
    </row>
    <row r="26" spans="1:15" s="11" customFormat="1" x14ac:dyDescent="0.2">
      <c r="A26" s="11">
        <v>21</v>
      </c>
      <c r="B26" s="10" t="s">
        <v>78</v>
      </c>
      <c r="C26" s="20">
        <f>(Pigments!B31/1000)*$C$2</f>
        <v>3.5824174198522463E-2</v>
      </c>
      <c r="D26" s="20">
        <f>(Pigments!C31/1000)*$D$2</f>
        <v>1.837927482133636E-3</v>
      </c>
      <c r="E26" s="20">
        <f>(Pigments!D31/1000)*$E$2</f>
        <v>9.7038779201128987E-3</v>
      </c>
      <c r="F26" s="20">
        <f>(Pigments!E31/1000)*$F$2</f>
        <v>6.0530882126468046E-3</v>
      </c>
      <c r="G26" s="20">
        <f>(Pigments!F31/1000)*$G$2</f>
        <v>1.9905914038198472E-2</v>
      </c>
      <c r="H26" s="20">
        <f>(Pigments!G31/1000)*$H$2</f>
        <v>3.2695241907263173E-3</v>
      </c>
      <c r="I26" s="20">
        <f>(Pigments!J31/1000)*$I$2</f>
        <v>0.11342955560692122</v>
      </c>
      <c r="J26" s="20">
        <f>(Pigments!I31/1000)*$J$2</f>
        <v>2.4604203943965178E-2</v>
      </c>
      <c r="K26" s="20">
        <f>(Pigments!K31/1000)*$K$2</f>
        <v>9.8995332081040759E-3</v>
      </c>
      <c r="L26" s="20">
        <f>(Pigments!N31/1000)*$L$2</f>
        <v>1.7312353115337315E-2</v>
      </c>
      <c r="M26" s="20">
        <f>(Pigments!N31/1000)*$M$2</f>
        <v>2.4525903958913478E-2</v>
      </c>
      <c r="N26" s="20">
        <f>(Pigments!M31/1000)*$N$2</f>
        <v>1.99638209318988E-3</v>
      </c>
      <c r="O26" s="20">
        <f>(Pigments!N31/1000)*$O$2</f>
        <v>1.7312353115337315E-2</v>
      </c>
    </row>
    <row r="27" spans="1:15" x14ac:dyDescent="0.2">
      <c r="A27">
        <v>22</v>
      </c>
      <c r="B27" s="6" t="s">
        <v>79</v>
      </c>
      <c r="C27" s="19">
        <f>(Pigments!B32/1000)*$C$2</f>
        <v>5.2493327755777947E-2</v>
      </c>
      <c r="D27" s="19">
        <f>(Pigments!C32/1000)*$D$2</f>
        <v>7.5972865436239774E-3</v>
      </c>
      <c r="E27" s="19">
        <f>(Pigments!D32/1000)*$E$2</f>
        <v>9.6134317850015291E-2</v>
      </c>
      <c r="F27" s="19">
        <f>(Pigments!E32/1000)*$F$2</f>
        <v>1.9464280806149519E-2</v>
      </c>
      <c r="G27" s="19">
        <f>(Pigments!F32/1000)*$G$2</f>
        <v>3.3656382760125142E-2</v>
      </c>
      <c r="H27" s="19">
        <f>(Pigments!G32/1000)*$H$2</f>
        <v>3.5366814967401884E-2</v>
      </c>
      <c r="I27" s="19">
        <f>(Pigments!J32/1000)*$I$2</f>
        <v>0.27968015436034005</v>
      </c>
      <c r="J27" s="19">
        <f>(Pigments!I32/1000)*$J$2</f>
        <v>5.4725145398002863E-2</v>
      </c>
      <c r="K27" s="19">
        <f>(Pigments!K32/1000)*$K$2</f>
        <v>2.5976702839499526E-2</v>
      </c>
      <c r="L27" s="19">
        <f>(Pigments!N32/1000)*$L$2</f>
        <v>6.9080028974871852E-2</v>
      </c>
      <c r="M27" s="19">
        <f>(Pigments!N32/1000)*$M$2</f>
        <v>9.7863655207893252E-2</v>
      </c>
      <c r="N27" s="19">
        <f>(Pigments!M32/1000)*$N$2</f>
        <v>2.1595092122072987E-2</v>
      </c>
      <c r="O27" s="19">
        <f>(Pigments!N32/1000)*$O$2</f>
        <v>6.9080028974871852E-2</v>
      </c>
    </row>
  </sheetData>
  <phoneticPr fontId="3" type="noConversion"/>
  <pageMargins left="0.75" right="0.75" top="1" bottom="1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"/>
  <sheetViews>
    <sheetView tabSelected="1" topLeftCell="Q1" zoomScaleNormal="100" workbookViewId="0">
      <pane xSplit="1" ySplit="1" topLeftCell="T2" activePane="bottomRight" state="frozen"/>
      <selection activeCell="Q1" sqref="Q1"/>
      <selection pane="topRight" activeCell="R1" sqref="R1"/>
      <selection pane="bottomLeft" activeCell="Q2" sqref="Q2"/>
      <selection pane="bottomRight" activeCell="U31" sqref="U31"/>
    </sheetView>
  </sheetViews>
  <sheetFormatPr defaultRowHeight="12.75" x14ac:dyDescent="0.2"/>
  <sheetData>
    <row r="1" spans="1:31" s="11" customFormat="1" x14ac:dyDescent="0.2">
      <c r="A1" s="10" t="s">
        <v>56</v>
      </c>
      <c r="B1" s="10" t="s">
        <v>57</v>
      </c>
      <c r="C1" s="10" t="s">
        <v>43</v>
      </c>
      <c r="D1" s="10" t="s">
        <v>44</v>
      </c>
      <c r="E1" s="10" t="s">
        <v>45</v>
      </c>
      <c r="F1" s="10" t="s">
        <v>46</v>
      </c>
      <c r="G1" s="10" t="s">
        <v>47</v>
      </c>
      <c r="H1" s="10" t="s">
        <v>48</v>
      </c>
      <c r="I1" s="10" t="s">
        <v>49</v>
      </c>
      <c r="J1" s="10" t="s">
        <v>50</v>
      </c>
      <c r="K1" s="10" t="s">
        <v>49</v>
      </c>
      <c r="L1" s="10" t="s">
        <v>51</v>
      </c>
      <c r="M1" s="10" t="s">
        <v>52</v>
      </c>
      <c r="N1" s="10" t="s">
        <v>53</v>
      </c>
      <c r="O1" s="11" t="s">
        <v>51</v>
      </c>
      <c r="Q1" s="10" t="s">
        <v>57</v>
      </c>
      <c r="R1" s="13" t="s">
        <v>81</v>
      </c>
      <c r="S1" s="13" t="s">
        <v>85</v>
      </c>
      <c r="T1" s="13" t="s">
        <v>90</v>
      </c>
      <c r="U1" s="13" t="s">
        <v>80</v>
      </c>
      <c r="V1" s="13" t="s">
        <v>91</v>
      </c>
      <c r="W1" s="13" t="s">
        <v>92</v>
      </c>
      <c r="X1" s="13" t="s">
        <v>49</v>
      </c>
      <c r="Y1" s="13" t="s">
        <v>50</v>
      </c>
      <c r="Z1" s="13" t="s">
        <v>49</v>
      </c>
      <c r="AA1" s="13" t="s">
        <v>51</v>
      </c>
      <c r="AB1" s="13" t="s">
        <v>52</v>
      </c>
      <c r="AC1" s="13" t="s">
        <v>53</v>
      </c>
      <c r="AD1" s="13" t="s">
        <v>51</v>
      </c>
      <c r="AE1" s="15" t="s">
        <v>93</v>
      </c>
    </row>
    <row r="2" spans="1:31" s="11" customFormat="1" x14ac:dyDescent="0.2">
      <c r="A2" s="10">
        <v>1</v>
      </c>
      <c r="B2" s="11" t="s">
        <v>58</v>
      </c>
      <c r="C2" s="11">
        <v>0.28889254225881866</v>
      </c>
      <c r="D2" s="11">
        <v>7.549013922612622E-3</v>
      </c>
      <c r="E2" s="11">
        <v>2.1673393230745932E-2</v>
      </c>
      <c r="F2" s="11">
        <v>5.348365817717516E-2</v>
      </c>
      <c r="G2" s="11">
        <v>2.7415945142585885E-2</v>
      </c>
      <c r="H2" s="11">
        <v>3.495488708342051E-3</v>
      </c>
      <c r="I2" s="11">
        <v>0.27136063429636853</v>
      </c>
      <c r="J2" s="11">
        <v>1.5514563173446006E-2</v>
      </c>
      <c r="K2" s="11">
        <v>2.6353934047905838E-2</v>
      </c>
      <c r="L2" s="11">
        <v>0.12835382278403681</v>
      </c>
      <c r="M2" s="11">
        <v>0.18183510406634584</v>
      </c>
      <c r="N2" s="11">
        <v>2.1343567617804577E-3</v>
      </c>
      <c r="O2" s="11">
        <v>0.12835382278403681</v>
      </c>
      <c r="Q2" s="11" t="s">
        <v>58</v>
      </c>
      <c r="R2" s="14">
        <f>+C2/I2</f>
        <v>1.0646074107539951</v>
      </c>
      <c r="S2" s="14">
        <f>+D2/I2</f>
        <v>2.781911953510512E-2</v>
      </c>
      <c r="T2" s="14">
        <f>+E2/I2</f>
        <v>7.9869334352584004E-2</v>
      </c>
      <c r="U2" s="14">
        <f>+F2/I2</f>
        <v>0.19709438812249599</v>
      </c>
      <c r="V2" s="14">
        <f>+G2/I2</f>
        <v>0.10103140130724841</v>
      </c>
      <c r="W2" s="14">
        <f>+H2/I2</f>
        <v>1.2881340425098016E-2</v>
      </c>
      <c r="X2" s="14">
        <f>+I2/I2</f>
        <v>1</v>
      </c>
      <c r="Y2" s="14">
        <f>+J2/I2</f>
        <v>5.7173227110390891E-2</v>
      </c>
      <c r="Z2" s="14">
        <f>+K2/I2</f>
        <v>9.7117749286815103E-2</v>
      </c>
      <c r="AA2" s="14">
        <f>+L2/I2</f>
        <v>0.4730008946096958</v>
      </c>
      <c r="AB2" s="14">
        <f>+M2/I2</f>
        <v>0.67008652355873144</v>
      </c>
      <c r="AC2" s="14">
        <f>+N2/I2</f>
        <v>7.8653883136542355E-3</v>
      </c>
      <c r="AD2" s="14">
        <f>+O2/I2</f>
        <v>0.4730008946096958</v>
      </c>
    </row>
    <row r="3" spans="1:31" s="11" customFormat="1" x14ac:dyDescent="0.2">
      <c r="A3" s="10">
        <v>2</v>
      </c>
      <c r="B3" s="11" t="s">
        <v>59</v>
      </c>
      <c r="C3" s="11">
        <v>0.24956784796312051</v>
      </c>
      <c r="D3" s="11">
        <v>5.3676601342788569E-3</v>
      </c>
      <c r="E3" s="11">
        <v>3.6103267125559314E-2</v>
      </c>
      <c r="F3" s="11">
        <v>5.3145844803510596E-2</v>
      </c>
      <c r="G3" s="11">
        <v>2.2094176994510828E-2</v>
      </c>
      <c r="H3" s="11">
        <v>6.2580221511193993E-3</v>
      </c>
      <c r="I3" s="11">
        <v>0.30708029962944727</v>
      </c>
      <c r="J3" s="11">
        <v>1.5537080950641165E-2</v>
      </c>
      <c r="K3" s="11">
        <v>2.1581240562760246E-2</v>
      </c>
      <c r="L3" s="11">
        <v>0.31573563837464153</v>
      </c>
      <c r="M3" s="11">
        <v>0.44729343790489201</v>
      </c>
      <c r="N3" s="11">
        <v>3.8211686571142946E-3</v>
      </c>
      <c r="O3" s="11">
        <v>0.31573563837464153</v>
      </c>
      <c r="Q3" s="11" t="s">
        <v>59</v>
      </c>
      <c r="R3" s="14">
        <f t="shared" ref="R3:R23" si="0">+C3/I3</f>
        <v>0.81271201136729765</v>
      </c>
      <c r="S3" s="14">
        <f t="shared" ref="S3:S23" si="1">+D3/I3</f>
        <v>1.7479662944044256E-2</v>
      </c>
      <c r="T3" s="14">
        <f t="shared" ref="T3:T23" si="2">+E3/I3</f>
        <v>0.11756946690857407</v>
      </c>
      <c r="U3" s="14">
        <f t="shared" ref="U3:U23" si="3">+F3/I3</f>
        <v>0.17306823286170261</v>
      </c>
      <c r="V3" s="14">
        <f t="shared" ref="V3:V23" si="4">+G3/I3</f>
        <v>7.194918404460264E-2</v>
      </c>
      <c r="W3" s="14">
        <f t="shared" ref="W3:W23" si="5">+H3/I3</f>
        <v>2.0379106568122193E-2</v>
      </c>
      <c r="X3" s="14">
        <f t="shared" ref="X3:X23" si="6">+I3/I3</f>
        <v>1</v>
      </c>
      <c r="Y3" s="14">
        <f t="shared" ref="Y3:Y23" si="7">+J3/I3</f>
        <v>5.0596150158084732E-2</v>
      </c>
      <c r="Z3" s="14">
        <f t="shared" ref="Z3:Z23" si="8">+K3/I3</f>
        <v>7.0278818240057259E-2</v>
      </c>
      <c r="AA3" s="14">
        <f t="shared" ref="AA3:AA23" si="9">+L3/I3</f>
        <v>1.0281859134423101</v>
      </c>
      <c r="AB3" s="14">
        <f t="shared" ref="AB3:AB23" si="10">+M3/I3</f>
        <v>1.4566008905313674</v>
      </c>
      <c r="AC3" s="14">
        <f t="shared" ref="AC3:AC23" si="11">+N3/I3</f>
        <v>1.2443548680020455E-2</v>
      </c>
      <c r="AD3" s="14">
        <f t="shared" ref="AD3:AD23" si="12">+O3/I3</f>
        <v>1.0281859134423101</v>
      </c>
    </row>
    <row r="4" spans="1:31" s="11" customFormat="1" x14ac:dyDescent="0.2">
      <c r="A4" s="10">
        <v>3</v>
      </c>
      <c r="B4" s="11" t="s">
        <v>60</v>
      </c>
      <c r="C4" s="11">
        <v>5.9011310573965907E-2</v>
      </c>
      <c r="D4" s="11">
        <v>5.7187253196648693E-3</v>
      </c>
      <c r="E4" s="11">
        <v>5.1576145677378865E-2</v>
      </c>
      <c r="F4" s="11">
        <v>2.1262899273727737E-2</v>
      </c>
      <c r="G4" s="11">
        <v>2.4823870444483646E-2</v>
      </c>
      <c r="H4" s="11">
        <v>1.7596388524466863E-2</v>
      </c>
      <c r="I4" s="11">
        <v>0.22554996874116834</v>
      </c>
      <c r="J4" s="11">
        <v>2.7484866874285085E-2</v>
      </c>
      <c r="K4" s="11">
        <v>1.3501010590615984E-2</v>
      </c>
      <c r="L4" s="11">
        <v>3.3129654383311599E-2</v>
      </c>
      <c r="M4" s="11">
        <v>4.6933811722986316E-2</v>
      </c>
      <c r="N4" s="11">
        <v>1.0744412001812927E-2</v>
      </c>
      <c r="O4" s="11">
        <v>3.3129654383311599E-2</v>
      </c>
      <c r="Q4" s="11" t="s">
        <v>60</v>
      </c>
      <c r="R4" s="14">
        <f t="shared" si="0"/>
        <v>0.26163298050235956</v>
      </c>
      <c r="S4" s="14">
        <f t="shared" si="1"/>
        <v>2.5354582630101971E-2</v>
      </c>
      <c r="T4" s="14">
        <f t="shared" si="2"/>
        <v>0.22866837874212026</v>
      </c>
      <c r="U4" s="14">
        <f t="shared" si="3"/>
        <v>9.4271346577432455E-2</v>
      </c>
      <c r="V4" s="14">
        <f t="shared" si="4"/>
        <v>0.11005929454581515</v>
      </c>
      <c r="W4" s="14">
        <f t="shared" si="5"/>
        <v>7.8015477557701371E-2</v>
      </c>
      <c r="X4" s="14">
        <f t="shared" si="6"/>
        <v>1</v>
      </c>
      <c r="Y4" s="14">
        <f t="shared" si="7"/>
        <v>0.12185710788470808</v>
      </c>
      <c r="Z4" s="14">
        <f t="shared" si="8"/>
        <v>5.9858179834683001E-2</v>
      </c>
      <c r="AA4" s="14">
        <f t="shared" si="9"/>
        <v>0.14688387929385971</v>
      </c>
      <c r="AB4" s="14">
        <f t="shared" si="10"/>
        <v>0.20808609278436915</v>
      </c>
      <c r="AC4" s="14">
        <f t="shared" si="11"/>
        <v>4.7636504060626861E-2</v>
      </c>
      <c r="AD4" s="14">
        <f t="shared" si="12"/>
        <v>0.14688387929385971</v>
      </c>
    </row>
    <row r="5" spans="1:31" s="11" customFormat="1" x14ac:dyDescent="0.2">
      <c r="A5" s="10">
        <v>4</v>
      </c>
      <c r="B5" s="11" t="s">
        <v>61</v>
      </c>
      <c r="C5" s="11">
        <v>2.8395931206511769E-2</v>
      </c>
      <c r="D5" s="11">
        <v>5.7320233380569552E-4</v>
      </c>
      <c r="E5" s="11">
        <v>2.8948838703855482E-2</v>
      </c>
      <c r="F5" s="11">
        <v>1.0106522953729222E-2</v>
      </c>
      <c r="G5" s="11">
        <v>3.9056267202591158E-2</v>
      </c>
      <c r="H5" s="11">
        <v>1.1662244788934118E-2</v>
      </c>
      <c r="I5" s="11">
        <v>0.12005469659371257</v>
      </c>
      <c r="J5" s="11">
        <v>8.6018186581803997E-3</v>
      </c>
      <c r="K5" s="11">
        <v>7.8213783309827156E-3</v>
      </c>
      <c r="L5" s="11">
        <v>3.4465132445559987E-2</v>
      </c>
      <c r="M5" s="11">
        <v>4.8825744406875642E-2</v>
      </c>
      <c r="N5" s="11">
        <v>7.1210045575019762E-3</v>
      </c>
      <c r="O5" s="11">
        <v>3.4465132445559987E-2</v>
      </c>
      <c r="Q5" s="11" t="s">
        <v>61</v>
      </c>
      <c r="R5" s="14">
        <f t="shared" si="0"/>
        <v>0.23652495081145292</v>
      </c>
      <c r="S5" s="14">
        <f t="shared" si="1"/>
        <v>4.7745098698264085E-3</v>
      </c>
      <c r="T5" s="14">
        <f t="shared" si="2"/>
        <v>0.2411304140963659</v>
      </c>
      <c r="U5" s="14">
        <f t="shared" si="3"/>
        <v>8.4182653744331024E-2</v>
      </c>
      <c r="V5" s="14">
        <f t="shared" si="4"/>
        <v>0.325320610611052</v>
      </c>
      <c r="W5" s="14">
        <f t="shared" si="5"/>
        <v>9.7141095849013925E-2</v>
      </c>
      <c r="X5" s="14">
        <f t="shared" si="6"/>
        <v>1</v>
      </c>
      <c r="Y5" s="14">
        <f t="shared" si="7"/>
        <v>7.1649164108011157E-2</v>
      </c>
      <c r="Z5" s="14">
        <f t="shared" si="8"/>
        <v>6.5148457768809453E-2</v>
      </c>
      <c r="AA5" s="14">
        <f t="shared" si="9"/>
        <v>0.28707858520684459</v>
      </c>
      <c r="AB5" s="14">
        <f t="shared" si="10"/>
        <v>0.40669582941941079</v>
      </c>
      <c r="AC5" s="14">
        <f t="shared" si="11"/>
        <v>5.9314668726378784E-2</v>
      </c>
      <c r="AD5" s="14">
        <f t="shared" si="12"/>
        <v>0.28707858520684459</v>
      </c>
    </row>
    <row r="6" spans="1:31" s="11" customFormat="1" x14ac:dyDescent="0.2">
      <c r="A6" s="10">
        <v>5</v>
      </c>
      <c r="B6" s="11" t="s">
        <v>62</v>
      </c>
      <c r="C6" s="11">
        <v>5.4072935691503845E-3</v>
      </c>
      <c r="D6" s="11">
        <v>2.3917923524221951E-4</v>
      </c>
      <c r="E6" s="11">
        <v>5.4938877281023226E-3</v>
      </c>
      <c r="F6" s="11">
        <v>1.6934294414812552E-3</v>
      </c>
      <c r="G6" s="11">
        <v>1.186983014655623E-2</v>
      </c>
      <c r="H6" s="11">
        <v>2.5516091187815729E-3</v>
      </c>
      <c r="I6" s="11">
        <v>2.2960561094364187E-2</v>
      </c>
      <c r="J6" s="11">
        <v>1.4833960516186431E-3</v>
      </c>
      <c r="K6" s="11">
        <v>1.829029599117345E-3</v>
      </c>
      <c r="L6" s="11">
        <v>9.7119034677964951E-3</v>
      </c>
      <c r="M6" s="11">
        <v>1.3758569393920003E-2</v>
      </c>
      <c r="N6" s="11">
        <v>1.5580208178315772E-3</v>
      </c>
      <c r="O6" s="11">
        <v>9.7119034677964951E-3</v>
      </c>
      <c r="Q6" s="11" t="s">
        <v>62</v>
      </c>
      <c r="R6" s="14">
        <f t="shared" si="0"/>
        <v>0.235503546578295</v>
      </c>
      <c r="S6" s="14">
        <f t="shared" si="1"/>
        <v>1.0416959509797326E-2</v>
      </c>
      <c r="T6" s="14">
        <f t="shared" si="2"/>
        <v>0.23927497701486186</v>
      </c>
      <c r="U6" s="14">
        <f t="shared" si="3"/>
        <v>7.3753835305745988E-2</v>
      </c>
      <c r="V6" s="14">
        <f t="shared" si="4"/>
        <v>0.5169660313514618</v>
      </c>
      <c r="W6" s="14">
        <f t="shared" si="5"/>
        <v>0.11113008555387095</v>
      </c>
      <c r="X6" s="14">
        <f t="shared" si="6"/>
        <v>1</v>
      </c>
      <c r="Y6" s="14">
        <f t="shared" si="7"/>
        <v>6.4606263127548386E-2</v>
      </c>
      <c r="Z6" s="14">
        <f t="shared" si="8"/>
        <v>7.965962119132583E-2</v>
      </c>
      <c r="AA6" s="14">
        <f t="shared" si="9"/>
        <v>0.42298197452066372</v>
      </c>
      <c r="AB6" s="14">
        <f t="shared" si="10"/>
        <v>0.59922618342707357</v>
      </c>
      <c r="AC6" s="14">
        <f t="shared" si="11"/>
        <v>6.7856391288887236E-2</v>
      </c>
      <c r="AD6" s="14">
        <f t="shared" si="12"/>
        <v>0.42298197452066372</v>
      </c>
    </row>
    <row r="7" spans="1:31" s="11" customFormat="1" x14ac:dyDescent="0.2">
      <c r="A7" s="10">
        <v>6</v>
      </c>
      <c r="B7" s="11" t="s">
        <v>63</v>
      </c>
      <c r="C7" s="11">
        <v>1.9425599190425549E-2</v>
      </c>
      <c r="D7" s="11">
        <v>2.1497002545171847E-3</v>
      </c>
      <c r="E7" s="11">
        <v>2.240640570314403E-2</v>
      </c>
      <c r="F7" s="11">
        <v>5.6811959907680518E-3</v>
      </c>
      <c r="G7" s="11">
        <v>3.2893560967974002E-2</v>
      </c>
      <c r="H7" s="11">
        <v>8.1856150025071735E-3</v>
      </c>
      <c r="I7" s="11">
        <v>9.6818972171574882E-2</v>
      </c>
      <c r="J7" s="11">
        <v>7.5994741845457946E-3</v>
      </c>
      <c r="K7" s="11">
        <v>3.9771495943098315E-3</v>
      </c>
      <c r="L7" s="11">
        <v>1.6686351996715122E-2</v>
      </c>
      <c r="M7" s="11">
        <v>2.3639066496021242E-2</v>
      </c>
      <c r="N7" s="11">
        <v>4.9981631147134921E-3</v>
      </c>
      <c r="O7" s="11">
        <v>1.6686351996715122E-2</v>
      </c>
      <c r="Q7" s="11" t="s">
        <v>63</v>
      </c>
      <c r="R7" s="14">
        <f t="shared" si="0"/>
        <v>0.20063835377224462</v>
      </c>
      <c r="S7" s="14">
        <f t="shared" si="1"/>
        <v>2.2203295555623715E-2</v>
      </c>
      <c r="T7" s="14">
        <f t="shared" si="2"/>
        <v>0.23142577534738934</v>
      </c>
      <c r="U7" s="14">
        <f t="shared" si="3"/>
        <v>5.867854061392315E-2</v>
      </c>
      <c r="V7" s="14">
        <f t="shared" si="4"/>
        <v>0.3397429267239343</v>
      </c>
      <c r="W7" s="14">
        <f t="shared" si="5"/>
        <v>8.4545568073179686E-2</v>
      </c>
      <c r="X7" s="14">
        <f t="shared" si="6"/>
        <v>1</v>
      </c>
      <c r="Y7" s="14">
        <f t="shared" si="7"/>
        <v>7.8491580876097408E-2</v>
      </c>
      <c r="Z7" s="14">
        <f t="shared" si="8"/>
        <v>4.1078205078048581E-2</v>
      </c>
      <c r="AA7" s="14">
        <f t="shared" si="9"/>
        <v>0.17234589071184206</v>
      </c>
      <c r="AB7" s="14">
        <f t="shared" si="10"/>
        <v>0.24415737913567154</v>
      </c>
      <c r="AC7" s="14">
        <f t="shared" si="11"/>
        <v>5.1623798544939571E-2</v>
      </c>
      <c r="AD7" s="14">
        <f t="shared" si="12"/>
        <v>0.17234589071184206</v>
      </c>
    </row>
    <row r="8" spans="1:31" s="11" customFormat="1" x14ac:dyDescent="0.2">
      <c r="A8" s="10">
        <v>7</v>
      </c>
      <c r="B8" s="11" t="s">
        <v>64</v>
      </c>
      <c r="C8" s="11">
        <v>1.665647894092517E-2</v>
      </c>
      <c r="D8" s="11">
        <v>2.5217919882111694E-3</v>
      </c>
      <c r="E8" s="11">
        <v>5.5307833823299481E-3</v>
      </c>
      <c r="F8" s="11">
        <v>4.1867175570473904E-3</v>
      </c>
      <c r="G8" s="11">
        <v>1.0156955698412405E-2</v>
      </c>
      <c r="H8" s="11">
        <v>3.6082203380000203E-4</v>
      </c>
      <c r="I8" s="11">
        <v>4.3020270730201246E-2</v>
      </c>
      <c r="J8" s="11">
        <v>5.3486909386919529E-3</v>
      </c>
      <c r="K8" s="11">
        <v>2.7714845268629489E-3</v>
      </c>
      <c r="L8" s="11">
        <v>7.9099446220855102E-3</v>
      </c>
      <c r="M8" s="11">
        <v>1.1205787037102812E-2</v>
      </c>
      <c r="N8" s="11">
        <v>2.2031910611025517E-4</v>
      </c>
      <c r="O8" s="11">
        <v>7.9099446220855102E-3</v>
      </c>
      <c r="Q8" s="11" t="s">
        <v>64</v>
      </c>
      <c r="R8" s="14">
        <f t="shared" si="0"/>
        <v>0.38717745514399865</v>
      </c>
      <c r="S8" s="14">
        <f t="shared" si="1"/>
        <v>5.8618691733169678E-2</v>
      </c>
      <c r="T8" s="14">
        <f t="shared" si="2"/>
        <v>0.12856226352028063</v>
      </c>
      <c r="U8" s="14">
        <f t="shared" si="3"/>
        <v>9.731964690097164E-2</v>
      </c>
      <c r="V8" s="14">
        <f t="shared" si="4"/>
        <v>0.23609697303187779</v>
      </c>
      <c r="W8" s="14">
        <f t="shared" si="5"/>
        <v>8.3872562323671403E-3</v>
      </c>
      <c r="X8" s="14">
        <f t="shared" si="6"/>
        <v>1</v>
      </c>
      <c r="Y8" s="14">
        <f t="shared" si="7"/>
        <v>0.12432955088162766</v>
      </c>
      <c r="Z8" s="14">
        <f t="shared" si="8"/>
        <v>6.4422758848825687E-2</v>
      </c>
      <c r="AA8" s="14">
        <f t="shared" si="9"/>
        <v>0.18386552403847478</v>
      </c>
      <c r="AB8" s="14">
        <f t="shared" si="10"/>
        <v>0.26047690651179667</v>
      </c>
      <c r="AC8" s="14">
        <f t="shared" si="11"/>
        <v>5.1212859047766509E-3</v>
      </c>
      <c r="AD8" s="14">
        <f t="shared" si="12"/>
        <v>0.18386552403847478</v>
      </c>
    </row>
    <row r="9" spans="1:31" s="11" customFormat="1" x14ac:dyDescent="0.2">
      <c r="A9" s="10">
        <v>8</v>
      </c>
      <c r="B9" s="11" t="s">
        <v>65</v>
      </c>
      <c r="C9" s="11">
        <v>0.10261021350549787</v>
      </c>
      <c r="D9" s="11">
        <v>1.0938073123241708E-2</v>
      </c>
      <c r="E9" s="11">
        <v>1.6619446985243189E-2</v>
      </c>
      <c r="F9" s="11">
        <v>1.1926902988686698E-2</v>
      </c>
      <c r="G9" s="11">
        <v>9.2658518508059382E-3</v>
      </c>
      <c r="H9" s="11">
        <v>4.3559102590061101E-3</v>
      </c>
      <c r="I9" s="11">
        <v>0.18001625641140204</v>
      </c>
      <c r="J9" s="11">
        <v>1.1807727448310977E-2</v>
      </c>
      <c r="K9" s="11">
        <v>1.5356647657849149E-2</v>
      </c>
      <c r="L9" s="11">
        <v>4.9068973709976635E-2</v>
      </c>
      <c r="M9" s="11">
        <v>6.9514578899570301E-2</v>
      </c>
      <c r="N9" s="11">
        <v>2.6597329560329938E-3</v>
      </c>
      <c r="O9" s="11">
        <v>4.9068973709976635E-2</v>
      </c>
      <c r="Q9" s="11" t="s">
        <v>65</v>
      </c>
      <c r="R9" s="14">
        <f t="shared" si="0"/>
        <v>0.57000526258582196</v>
      </c>
      <c r="S9" s="14">
        <f t="shared" si="1"/>
        <v>6.0761585321740433E-2</v>
      </c>
      <c r="T9" s="14">
        <f t="shared" si="2"/>
        <v>9.2321923122663768E-2</v>
      </c>
      <c r="U9" s="14">
        <f t="shared" si="3"/>
        <v>6.6254588482439189E-2</v>
      </c>
      <c r="V9" s="14">
        <f t="shared" si="4"/>
        <v>5.1472306087902008E-2</v>
      </c>
      <c r="W9" s="14">
        <f t="shared" si="5"/>
        <v>2.4197316097115614E-2</v>
      </c>
      <c r="X9" s="14">
        <f t="shared" si="6"/>
        <v>1</v>
      </c>
      <c r="Y9" s="14">
        <f t="shared" si="7"/>
        <v>6.559256193688455E-2</v>
      </c>
      <c r="Z9" s="14">
        <f t="shared" si="8"/>
        <v>8.5307004844905082E-2</v>
      </c>
      <c r="AA9" s="14">
        <f t="shared" si="9"/>
        <v>0.27258079180269335</v>
      </c>
      <c r="AB9" s="14">
        <f t="shared" si="10"/>
        <v>0.38615722982653539</v>
      </c>
      <c r="AC9" s="14">
        <f t="shared" si="11"/>
        <v>1.477495982337587E-2</v>
      </c>
      <c r="AD9" s="14">
        <f t="shared" si="12"/>
        <v>0.27258079180269335</v>
      </c>
    </row>
    <row r="10" spans="1:31" s="11" customFormat="1" x14ac:dyDescent="0.2">
      <c r="A10" s="10">
        <v>9</v>
      </c>
      <c r="B10" s="11" t="s">
        <v>66</v>
      </c>
      <c r="C10" s="11">
        <v>1.6365196214871609E-2</v>
      </c>
      <c r="D10" s="11">
        <v>1.7837073949300822E-3</v>
      </c>
      <c r="E10" s="11">
        <v>1.2890021253618489E-2</v>
      </c>
      <c r="F10" s="11">
        <v>4.5005047183710603E-3</v>
      </c>
      <c r="G10" s="11">
        <v>1.3406707276009226E-2</v>
      </c>
      <c r="H10" s="11">
        <v>3.7259059097781255E-3</v>
      </c>
      <c r="I10" s="11">
        <v>6.9242154540530093E-2</v>
      </c>
      <c r="J10" s="11">
        <v>9.3370838265412568E-3</v>
      </c>
      <c r="K10" s="11">
        <v>4.8308922918040209E-3</v>
      </c>
      <c r="L10" s="11">
        <v>1.1179378282865627E-2</v>
      </c>
      <c r="M10" s="11">
        <v>1.5837498014237058E-2</v>
      </c>
      <c r="N10" s="11">
        <v>2.275050253578026E-3</v>
      </c>
      <c r="O10" s="11">
        <v>1.1179378282865627E-2</v>
      </c>
      <c r="Q10" s="11" t="s">
        <v>66</v>
      </c>
      <c r="R10" s="14">
        <f t="shared" si="0"/>
        <v>0.23634729917730146</v>
      </c>
      <c r="S10" s="14">
        <f t="shared" si="1"/>
        <v>2.5760425953903699E-2</v>
      </c>
      <c r="T10" s="14">
        <f t="shared" si="2"/>
        <v>0.18615858127397616</v>
      </c>
      <c r="U10" s="14">
        <f t="shared" si="3"/>
        <v>6.4996601394555709E-2</v>
      </c>
      <c r="V10" s="14">
        <f t="shared" si="4"/>
        <v>0.19362059665780282</v>
      </c>
      <c r="W10" s="14">
        <f t="shared" si="5"/>
        <v>5.380979165801679E-2</v>
      </c>
      <c r="X10" s="14">
        <f t="shared" si="6"/>
        <v>1</v>
      </c>
      <c r="Y10" s="14">
        <f t="shared" si="7"/>
        <v>0.13484681244394126</v>
      </c>
      <c r="Z10" s="14">
        <f t="shared" si="8"/>
        <v>6.9768081652865299E-2</v>
      </c>
      <c r="AA10" s="14">
        <f t="shared" si="9"/>
        <v>0.1614533568033604</v>
      </c>
      <c r="AB10" s="14">
        <f t="shared" si="10"/>
        <v>0.22872624515123605</v>
      </c>
      <c r="AC10" s="14">
        <f t="shared" si="11"/>
        <v>3.2856433608609792E-2</v>
      </c>
      <c r="AD10" s="14">
        <f t="shared" si="12"/>
        <v>0.1614533568033604</v>
      </c>
    </row>
    <row r="11" spans="1:31" s="11" customFormat="1" x14ac:dyDescent="0.2">
      <c r="A11" s="10">
        <v>10</v>
      </c>
      <c r="B11" s="11" t="s">
        <v>67</v>
      </c>
      <c r="C11" s="11">
        <v>0.12177111406382343</v>
      </c>
      <c r="D11" s="11">
        <v>6.8675285387583456E-3</v>
      </c>
      <c r="E11" s="11">
        <v>2.8495753603950156E-2</v>
      </c>
      <c r="F11" s="11">
        <v>1.5294194116740684E-2</v>
      </c>
      <c r="G11" s="11">
        <v>9.5748839259319572E-3</v>
      </c>
      <c r="H11" s="11">
        <v>1.1867726081002729E-2</v>
      </c>
      <c r="I11" s="11">
        <v>0.21432751453664817</v>
      </c>
      <c r="J11" s="11">
        <v>2.8989609392052498E-2</v>
      </c>
      <c r="K11" s="11">
        <v>1.4508223544007022E-2</v>
      </c>
      <c r="L11" s="11">
        <v>9.4061201814330461E-2</v>
      </c>
      <c r="M11" s="11">
        <v>0.13325375161822989</v>
      </c>
      <c r="N11" s="11">
        <v>7.2464721020256834E-3</v>
      </c>
      <c r="O11" s="11">
        <v>9.4061201814330461E-2</v>
      </c>
      <c r="Q11" s="11" t="s">
        <v>67</v>
      </c>
      <c r="R11" s="14">
        <f t="shared" si="0"/>
        <v>0.56815437032001603</v>
      </c>
      <c r="S11" s="14">
        <f t="shared" si="1"/>
        <v>3.2042216108394507E-2</v>
      </c>
      <c r="T11" s="14">
        <f t="shared" si="2"/>
        <v>0.13295424838735592</v>
      </c>
      <c r="U11" s="14">
        <f t="shared" si="3"/>
        <v>7.1358986035017488E-2</v>
      </c>
      <c r="V11" s="14">
        <f t="shared" si="4"/>
        <v>4.4674077178713023E-2</v>
      </c>
      <c r="W11" s="14">
        <f t="shared" si="5"/>
        <v>5.5371920430558857E-2</v>
      </c>
      <c r="X11" s="14">
        <f t="shared" si="6"/>
        <v>1</v>
      </c>
      <c r="Y11" s="14">
        <f t="shared" si="7"/>
        <v>0.13525845925440208</v>
      </c>
      <c r="Z11" s="14">
        <f t="shared" si="8"/>
        <v>6.7691838704760615E-2</v>
      </c>
      <c r="AA11" s="14">
        <f t="shared" si="9"/>
        <v>0.43886666636190008</v>
      </c>
      <c r="AB11" s="14">
        <f t="shared" si="10"/>
        <v>0.62172956144389313</v>
      </c>
      <c r="AC11" s="14">
        <f t="shared" si="11"/>
        <v>3.3810274512312319E-2</v>
      </c>
      <c r="AD11" s="14">
        <f t="shared" si="12"/>
        <v>0.43886666636190008</v>
      </c>
    </row>
    <row r="12" spans="1:31" s="11" customFormat="1" x14ac:dyDescent="0.2">
      <c r="A12" s="10">
        <v>11</v>
      </c>
      <c r="B12" s="11" t="s">
        <v>68</v>
      </c>
      <c r="C12" s="11">
        <v>1.1477542808135614E-2</v>
      </c>
      <c r="D12" s="11">
        <v>1.40813340242647E-3</v>
      </c>
      <c r="E12" s="11">
        <v>2.1142559948811021E-2</v>
      </c>
      <c r="F12" s="11">
        <v>4.9311870147991949E-3</v>
      </c>
      <c r="G12" s="11">
        <v>2.9929739997549283E-2</v>
      </c>
      <c r="H12" s="11">
        <v>8.5525347009545137E-3</v>
      </c>
      <c r="I12" s="11">
        <v>5.4219169311383576E-2</v>
      </c>
      <c r="J12" s="11">
        <v>1.0283550924507183E-2</v>
      </c>
      <c r="K12" s="11">
        <v>3.7887222303718744E-3</v>
      </c>
      <c r="L12" s="11">
        <v>8.7040977236569166E-3</v>
      </c>
      <c r="M12" s="11">
        <v>1.2330840492751098E-2</v>
      </c>
      <c r="N12" s="11">
        <v>5.2222054746680693E-3</v>
      </c>
      <c r="O12" s="11">
        <v>8.7040977236569166E-3</v>
      </c>
      <c r="Q12" s="11" t="s">
        <v>68</v>
      </c>
      <c r="R12" s="14">
        <f t="shared" si="0"/>
        <v>0.21168791322160388</v>
      </c>
      <c r="S12" s="14">
        <f t="shared" si="1"/>
        <v>2.5971135676009435E-2</v>
      </c>
      <c r="T12" s="14">
        <f t="shared" si="2"/>
        <v>0.38994621675939323</v>
      </c>
      <c r="U12" s="14">
        <f t="shared" si="3"/>
        <v>9.0949143585714584E-2</v>
      </c>
      <c r="V12" s="14">
        <f t="shared" si="4"/>
        <v>0.55201399021186015</v>
      </c>
      <c r="W12" s="14">
        <f t="shared" si="5"/>
        <v>0.15774005410958716</v>
      </c>
      <c r="X12" s="14">
        <f t="shared" si="6"/>
        <v>1</v>
      </c>
      <c r="Y12" s="14">
        <f t="shared" si="7"/>
        <v>0.18966633120932197</v>
      </c>
      <c r="Z12" s="14">
        <f t="shared" si="8"/>
        <v>6.9877909943862115E-2</v>
      </c>
      <c r="AA12" s="14">
        <f t="shared" si="9"/>
        <v>0.16053543118059999</v>
      </c>
      <c r="AB12" s="14">
        <f t="shared" si="10"/>
        <v>0.2274258467874051</v>
      </c>
      <c r="AC12" s="14">
        <f t="shared" si="11"/>
        <v>9.6316589519781559E-2</v>
      </c>
      <c r="AD12" s="14">
        <f t="shared" si="12"/>
        <v>0.16053543118059999</v>
      </c>
    </row>
    <row r="13" spans="1:31" s="11" customFormat="1" x14ac:dyDescent="0.2">
      <c r="A13" s="10">
        <v>12</v>
      </c>
      <c r="B13" s="11" t="s">
        <v>69</v>
      </c>
      <c r="C13" s="11">
        <v>6.7600237586732559E-2</v>
      </c>
      <c r="D13" s="11">
        <v>7.1165780751597874E-3</v>
      </c>
      <c r="E13" s="11">
        <v>9.7455618144694736E-2</v>
      </c>
      <c r="F13" s="11">
        <v>1.7278914202462185E-2</v>
      </c>
      <c r="G13" s="11">
        <v>3.2083409153672117E-2</v>
      </c>
      <c r="H13" s="11">
        <v>3.3467452050211455E-2</v>
      </c>
      <c r="I13" s="11">
        <v>0.24563981831123996</v>
      </c>
      <c r="J13" s="11">
        <v>4.9826941568784727E-2</v>
      </c>
      <c r="K13" s="11">
        <v>2.6997098782617978E-2</v>
      </c>
      <c r="L13" s="11">
        <v>7.6782312843167846E-2</v>
      </c>
      <c r="M13" s="11">
        <v>0.10877525533293698</v>
      </c>
      <c r="N13" s="11">
        <v>2.0435334954010703E-2</v>
      </c>
      <c r="O13" s="11">
        <v>7.6782312843167846E-2</v>
      </c>
      <c r="Q13" s="11" t="s">
        <v>69</v>
      </c>
      <c r="R13" s="14">
        <f t="shared" si="0"/>
        <v>0.27520064968082297</v>
      </c>
      <c r="S13" s="14">
        <f t="shared" si="1"/>
        <v>2.8971598025458022E-2</v>
      </c>
      <c r="T13" s="14">
        <f t="shared" si="2"/>
        <v>0.39674194035273547</v>
      </c>
      <c r="U13" s="14">
        <f t="shared" si="3"/>
        <v>7.034248079669557E-2</v>
      </c>
      <c r="V13" s="14">
        <f t="shared" si="4"/>
        <v>0.13061159780300996</v>
      </c>
      <c r="W13" s="14">
        <f t="shared" si="5"/>
        <v>0.13624603812320951</v>
      </c>
      <c r="X13" s="14">
        <f t="shared" si="6"/>
        <v>1</v>
      </c>
      <c r="Y13" s="14">
        <f t="shared" si="7"/>
        <v>0.20284553991019114</v>
      </c>
      <c r="Z13" s="14">
        <f t="shared" si="8"/>
        <v>0.10990522207768075</v>
      </c>
      <c r="AA13" s="14">
        <f t="shared" si="9"/>
        <v>0.31258088925094457</v>
      </c>
      <c r="AB13" s="14">
        <f t="shared" si="10"/>
        <v>0.44282419715484561</v>
      </c>
      <c r="AC13" s="14">
        <f t="shared" si="11"/>
        <v>8.3192273526753485E-2</v>
      </c>
      <c r="AD13" s="14">
        <f t="shared" si="12"/>
        <v>0.31258088925094457</v>
      </c>
    </row>
    <row r="14" spans="1:31" s="11" customFormat="1" x14ac:dyDescent="0.2">
      <c r="A14" s="10">
        <v>13</v>
      </c>
      <c r="B14" s="11" t="s">
        <v>70</v>
      </c>
      <c r="C14" s="11">
        <v>4.6903739537836834E-3</v>
      </c>
      <c r="D14" s="11">
        <v>4.6936007985156903E-4</v>
      </c>
      <c r="E14" s="11">
        <v>8.0677434228169278E-3</v>
      </c>
      <c r="F14" s="11">
        <v>1.3283342919043005E-3</v>
      </c>
      <c r="G14" s="11">
        <v>1.7106917721886019E-2</v>
      </c>
      <c r="H14" s="11">
        <v>2.5946662784274107E-3</v>
      </c>
      <c r="I14" s="11">
        <v>4.3666157380426264E-2</v>
      </c>
      <c r="J14" s="11">
        <v>7.7048797457387368E-3</v>
      </c>
      <c r="K14" s="11">
        <v>2.7243397377743148E-3</v>
      </c>
      <c r="L14" s="11">
        <v>5.9554491545755822E-3</v>
      </c>
      <c r="M14" s="11">
        <v>8.4369105126393031E-3</v>
      </c>
      <c r="N14" s="11">
        <v>1.5843116593994054E-3</v>
      </c>
      <c r="O14" s="11">
        <v>5.9554491545755822E-3</v>
      </c>
      <c r="Q14" s="11" t="s">
        <v>70</v>
      </c>
      <c r="R14" s="14">
        <f t="shared" si="0"/>
        <v>0.10741439675857956</v>
      </c>
      <c r="S14" s="14">
        <f t="shared" si="1"/>
        <v>1.0748829482805918E-2</v>
      </c>
      <c r="T14" s="14">
        <f t="shared" si="2"/>
        <v>0.18475963782499819</v>
      </c>
      <c r="U14" s="14">
        <f t="shared" si="3"/>
        <v>3.0420224072653067E-2</v>
      </c>
      <c r="V14" s="14">
        <f t="shared" si="4"/>
        <v>0.39176604373148582</v>
      </c>
      <c r="W14" s="14">
        <f t="shared" si="5"/>
        <v>5.9420531461522479E-2</v>
      </c>
      <c r="X14" s="14">
        <f t="shared" si="6"/>
        <v>1</v>
      </c>
      <c r="Y14" s="14">
        <f t="shared" si="7"/>
        <v>0.17644968570539976</v>
      </c>
      <c r="Z14" s="14">
        <f t="shared" si="8"/>
        <v>6.2390187303165902E-2</v>
      </c>
      <c r="AA14" s="14">
        <f t="shared" si="9"/>
        <v>0.13638592245914372</v>
      </c>
      <c r="AB14" s="14">
        <f t="shared" si="10"/>
        <v>0.19321394459181843</v>
      </c>
      <c r="AC14" s="14">
        <f t="shared" si="11"/>
        <v>3.6282369561320429E-2</v>
      </c>
      <c r="AD14" s="14">
        <f t="shared" si="12"/>
        <v>0.13638592245914372</v>
      </c>
    </row>
    <row r="15" spans="1:31" s="11" customFormat="1" x14ac:dyDescent="0.2">
      <c r="A15" s="10">
        <v>14</v>
      </c>
      <c r="B15" s="11" t="s">
        <v>71</v>
      </c>
      <c r="C15" s="11">
        <v>6.4758482654287738E-3</v>
      </c>
      <c r="D15" s="11">
        <v>1.0293000221025236E-5</v>
      </c>
      <c r="E15" s="11">
        <v>8.8515740835386509E-3</v>
      </c>
      <c r="F15" s="11">
        <v>1.7170125663658463E-3</v>
      </c>
      <c r="G15" s="11">
        <v>2.285383547361005E-2</v>
      </c>
      <c r="H15" s="11">
        <v>3.3588538152840319E-3</v>
      </c>
      <c r="I15" s="11">
        <v>4.6902535229963876E-2</v>
      </c>
      <c r="J15" s="11">
        <v>5.3063741772808835E-3</v>
      </c>
      <c r="K15" s="11">
        <v>3.4222730436456452E-3</v>
      </c>
      <c r="L15" s="11">
        <v>9.9096252578782223E-3</v>
      </c>
      <c r="M15" s="11">
        <v>1.4038676066988774E-2</v>
      </c>
      <c r="N15" s="11">
        <v>2.0509270521671618E-3</v>
      </c>
      <c r="O15" s="11">
        <v>9.9096252578782223E-3</v>
      </c>
      <c r="Q15" s="11" t="s">
        <v>71</v>
      </c>
      <c r="R15" s="14">
        <f t="shared" si="0"/>
        <v>0.13807032463549329</v>
      </c>
      <c r="S15" s="14">
        <f t="shared" si="1"/>
        <v>2.1945509279100783E-4</v>
      </c>
      <c r="T15" s="14">
        <f t="shared" si="2"/>
        <v>0.18872272128018758</v>
      </c>
      <c r="U15" s="14">
        <f t="shared" si="3"/>
        <v>3.6608097151834253E-2</v>
      </c>
      <c r="V15" s="14">
        <f t="shared" si="4"/>
        <v>0.48726226336289352</v>
      </c>
      <c r="W15" s="14">
        <f t="shared" si="5"/>
        <v>7.161348099448181E-2</v>
      </c>
      <c r="X15" s="14">
        <f t="shared" si="6"/>
        <v>1</v>
      </c>
      <c r="Y15" s="14">
        <f t="shared" si="7"/>
        <v>0.11313619085330136</v>
      </c>
      <c r="Z15" s="14">
        <f t="shared" si="8"/>
        <v>7.2965630255724681E-2</v>
      </c>
      <c r="AA15" s="14">
        <f t="shared" si="9"/>
        <v>0.21128122838757377</v>
      </c>
      <c r="AB15" s="14">
        <f t="shared" si="10"/>
        <v>0.29931593245774291</v>
      </c>
      <c r="AC15" s="14">
        <f t="shared" si="11"/>
        <v>4.3727424159726844E-2</v>
      </c>
      <c r="AD15" s="14">
        <f t="shared" si="12"/>
        <v>0.21128122838757377</v>
      </c>
    </row>
    <row r="16" spans="1:31" s="11" customFormat="1" x14ac:dyDescent="0.2">
      <c r="A16" s="10">
        <v>15</v>
      </c>
      <c r="B16" s="11" t="s">
        <v>72</v>
      </c>
      <c r="C16" s="11">
        <v>5.2868464185406366E-3</v>
      </c>
      <c r="D16" s="11">
        <v>5.3224411481298016E-4</v>
      </c>
      <c r="E16" s="11">
        <v>7.0041862867682722E-3</v>
      </c>
      <c r="F16" s="11">
        <v>1.04297295947653E-3</v>
      </c>
      <c r="G16" s="11">
        <v>8.886152042522277E-3</v>
      </c>
      <c r="H16" s="11">
        <v>1.7214397301985095E-3</v>
      </c>
      <c r="I16" s="11">
        <v>5.5123326457130778E-2</v>
      </c>
      <c r="J16" s="11">
        <v>1.2159710404961143E-2</v>
      </c>
      <c r="K16" s="11">
        <v>6.1142965273350853E-3</v>
      </c>
      <c r="L16" s="11">
        <v>8.1200911071361657E-3</v>
      </c>
      <c r="M16" s="11">
        <v>1.1503495411886918E-2</v>
      </c>
      <c r="N16" s="11">
        <v>1.051116692031717E-3</v>
      </c>
      <c r="O16" s="11">
        <v>8.1200911071361657E-3</v>
      </c>
      <c r="Q16" s="11" t="s">
        <v>72</v>
      </c>
      <c r="R16" s="14">
        <f t="shared" si="0"/>
        <v>9.5909422713308115E-2</v>
      </c>
      <c r="S16" s="14">
        <f t="shared" si="1"/>
        <v>9.6555151697331719E-3</v>
      </c>
      <c r="T16" s="14">
        <f t="shared" si="2"/>
        <v>0.1270639262348473</v>
      </c>
      <c r="U16" s="14">
        <f t="shared" si="3"/>
        <v>1.8920718804726823E-2</v>
      </c>
      <c r="V16" s="14">
        <f t="shared" si="4"/>
        <v>0.16120493108181719</v>
      </c>
      <c r="W16" s="14">
        <f t="shared" si="5"/>
        <v>3.1228879692833257E-2</v>
      </c>
      <c r="X16" s="14">
        <f t="shared" si="6"/>
        <v>1</v>
      </c>
      <c r="Y16" s="14">
        <f t="shared" si="7"/>
        <v>0.22059101267079206</v>
      </c>
      <c r="Z16" s="14">
        <f t="shared" si="8"/>
        <v>0.11092031124228602</v>
      </c>
      <c r="AA16" s="14">
        <f t="shared" si="9"/>
        <v>0.14730771216158611</v>
      </c>
      <c r="AB16" s="14">
        <f t="shared" si="10"/>
        <v>0.2086865244032968</v>
      </c>
      <c r="AC16" s="14">
        <f t="shared" si="11"/>
        <v>1.9068455399714797E-2</v>
      </c>
      <c r="AD16" s="14">
        <f t="shared" si="12"/>
        <v>0.14730771216158611</v>
      </c>
    </row>
    <row r="17" spans="1:30" s="11" customFormat="1" x14ac:dyDescent="0.2">
      <c r="A17" s="10">
        <v>16</v>
      </c>
      <c r="B17" s="11" t="s">
        <v>73</v>
      </c>
      <c r="C17" s="11">
        <v>2.477644458102686E-2</v>
      </c>
      <c r="D17" s="11">
        <v>5.2567560042334014E-3</v>
      </c>
      <c r="E17" s="11">
        <v>1.79440285315451E-2</v>
      </c>
      <c r="F17" s="11">
        <v>1.1322233201534347E-2</v>
      </c>
      <c r="G17" s="11">
        <v>0.23148965228323246</v>
      </c>
      <c r="H17" s="11">
        <v>2.9420640200648585E-3</v>
      </c>
      <c r="I17" s="11">
        <v>0.25379658479070466</v>
      </c>
      <c r="J17" s="11">
        <v>3.3878919032045901E-2</v>
      </c>
      <c r="K17" s="11">
        <v>1.9521388015380049E-2</v>
      </c>
      <c r="L17" s="11">
        <v>4.6651921602768959E-2</v>
      </c>
      <c r="M17" s="11">
        <v>6.6090411921798375E-2</v>
      </c>
      <c r="N17" s="11">
        <v>1.7964338491011241E-3</v>
      </c>
      <c r="O17" s="11">
        <v>4.6651921602768959E-2</v>
      </c>
      <c r="Q17" s="11" t="s">
        <v>73</v>
      </c>
      <c r="R17" s="14">
        <f t="shared" si="0"/>
        <v>9.7623238710871349E-2</v>
      </c>
      <c r="S17" s="14">
        <f t="shared" si="1"/>
        <v>2.0712477311577798E-2</v>
      </c>
      <c r="T17" s="14">
        <f t="shared" si="2"/>
        <v>7.0702403447795742E-2</v>
      </c>
      <c r="U17" s="14">
        <f t="shared" si="3"/>
        <v>4.4611448222880205E-2</v>
      </c>
      <c r="V17" s="14">
        <f t="shared" si="4"/>
        <v>0.91210704223672756</v>
      </c>
      <c r="W17" s="14">
        <f t="shared" si="5"/>
        <v>1.1592212804955806E-2</v>
      </c>
      <c r="X17" s="14">
        <f t="shared" si="6"/>
        <v>1</v>
      </c>
      <c r="Y17" s="14">
        <f t="shared" si="7"/>
        <v>0.13348847487441337</v>
      </c>
      <c r="Z17" s="14">
        <f t="shared" si="8"/>
        <v>7.6917457464916295E-2</v>
      </c>
      <c r="AA17" s="14">
        <f t="shared" si="9"/>
        <v>0.18381619138508437</v>
      </c>
      <c r="AB17" s="14">
        <f t="shared" si="10"/>
        <v>0.26040701838561126</v>
      </c>
      <c r="AC17" s="14">
        <f t="shared" si="11"/>
        <v>7.0782428005584366E-3</v>
      </c>
      <c r="AD17" s="14">
        <f t="shared" si="12"/>
        <v>0.18381619138508437</v>
      </c>
    </row>
    <row r="18" spans="1:30" s="11" customFormat="1" x14ac:dyDescent="0.2">
      <c r="A18" s="10">
        <v>17</v>
      </c>
      <c r="B18" s="11" t="s">
        <v>74</v>
      </c>
      <c r="C18" s="11">
        <v>4.139885012107955E-2</v>
      </c>
      <c r="D18" s="11">
        <v>8.3960529330770906E-3</v>
      </c>
      <c r="E18" s="11">
        <v>8.0238981257008485E-2</v>
      </c>
      <c r="F18" s="11">
        <v>1.865433248103229E-2</v>
      </c>
      <c r="G18" s="11">
        <v>5.227140693010935E-2</v>
      </c>
      <c r="H18" s="11">
        <v>1.3250155970826958E-2</v>
      </c>
      <c r="I18" s="11">
        <v>0.22173371740046424</v>
      </c>
      <c r="J18" s="11">
        <v>1.9410485053150885E-2</v>
      </c>
      <c r="K18" s="11">
        <v>2.2575827061170867E-2</v>
      </c>
      <c r="L18" s="11">
        <v>1.8406082886290087E-2</v>
      </c>
      <c r="M18" s="11">
        <v>2.6075358914036111E-2</v>
      </c>
      <c r="N18" s="11">
        <v>8.0905882841183618E-3</v>
      </c>
      <c r="O18" s="11">
        <v>1.8406082886290087E-2</v>
      </c>
      <c r="Q18" s="11" t="s">
        <v>74</v>
      </c>
      <c r="R18" s="14">
        <f t="shared" si="0"/>
        <v>0.18670525442150401</v>
      </c>
      <c r="S18" s="14">
        <f t="shared" si="1"/>
        <v>3.7865476804834881E-2</v>
      </c>
      <c r="T18" s="14">
        <f t="shared" si="2"/>
        <v>0.36187090622799656</v>
      </c>
      <c r="U18" s="14">
        <f t="shared" si="3"/>
        <v>8.4129435521713911E-2</v>
      </c>
      <c r="V18" s="14">
        <f t="shared" si="4"/>
        <v>0.23573955076802366</v>
      </c>
      <c r="W18" s="14">
        <f t="shared" si="5"/>
        <v>5.9757064131551949E-2</v>
      </c>
      <c r="X18" s="14">
        <f t="shared" si="6"/>
        <v>1</v>
      </c>
      <c r="Y18" s="14">
        <f t="shared" si="7"/>
        <v>8.7539618605204719E-2</v>
      </c>
      <c r="Z18" s="14">
        <f t="shared" si="8"/>
        <v>0.1018150388936906</v>
      </c>
      <c r="AA18" s="14">
        <f t="shared" si="9"/>
        <v>8.3009851194834797E-2</v>
      </c>
      <c r="AB18" s="14">
        <f t="shared" si="10"/>
        <v>0.11759762664756333</v>
      </c>
      <c r="AC18" s="14">
        <f t="shared" si="11"/>
        <v>3.6487857502998877E-2</v>
      </c>
      <c r="AD18" s="14">
        <f t="shared" si="12"/>
        <v>8.3009851194834797E-2</v>
      </c>
    </row>
    <row r="19" spans="1:30" s="11" customFormat="1" x14ac:dyDescent="0.2">
      <c r="A19" s="10">
        <v>18</v>
      </c>
      <c r="B19" s="11" t="s">
        <v>75</v>
      </c>
      <c r="C19" s="11">
        <v>2.9612168662377397E-2</v>
      </c>
      <c r="D19" s="11">
        <v>4.6854153728783012E-3</v>
      </c>
      <c r="E19" s="11">
        <v>3.7155535522921945E-2</v>
      </c>
      <c r="F19" s="11">
        <v>8.8921799719336898E-3</v>
      </c>
      <c r="G19" s="11">
        <v>1.1105864699195563E-2</v>
      </c>
      <c r="H19" s="11">
        <v>5.7260249399511661E-3</v>
      </c>
      <c r="I19" s="11">
        <v>0.14892295018855484</v>
      </c>
      <c r="J19" s="11">
        <v>1.2827654408855469E-2</v>
      </c>
      <c r="K19" s="11">
        <v>1.0117218571399432E-2</v>
      </c>
      <c r="L19" s="11">
        <v>1.1868930265433066E-2</v>
      </c>
      <c r="M19" s="11">
        <v>1.6814366126067844E-2</v>
      </c>
      <c r="N19" s="11">
        <v>3.49632943157326E-3</v>
      </c>
      <c r="O19" s="11">
        <v>1.1868930265433066E-2</v>
      </c>
      <c r="Q19" s="11" t="s">
        <v>75</v>
      </c>
      <c r="R19" s="14">
        <f t="shared" si="0"/>
        <v>0.19884221085389953</v>
      </c>
      <c r="S19" s="14">
        <f t="shared" si="1"/>
        <v>3.1462010166639777E-2</v>
      </c>
      <c r="T19" s="14">
        <f t="shared" si="2"/>
        <v>0.24949502730021431</v>
      </c>
      <c r="U19" s="14">
        <f t="shared" si="3"/>
        <v>5.9709936988725329E-2</v>
      </c>
      <c r="V19" s="14">
        <f t="shared" si="4"/>
        <v>7.4574568158461585E-2</v>
      </c>
      <c r="W19" s="14">
        <f t="shared" si="5"/>
        <v>3.8449580354816444E-2</v>
      </c>
      <c r="X19" s="14">
        <f t="shared" si="6"/>
        <v>1</v>
      </c>
      <c r="Y19" s="14">
        <f t="shared" si="7"/>
        <v>8.6136182452832666E-2</v>
      </c>
      <c r="Z19" s="14">
        <f t="shared" si="8"/>
        <v>6.7935926320219844E-2</v>
      </c>
      <c r="AA19" s="14">
        <f t="shared" si="9"/>
        <v>7.9698463201310035E-2</v>
      </c>
      <c r="AB19" s="14">
        <f t="shared" si="10"/>
        <v>0.11290648019515315</v>
      </c>
      <c r="AC19" s="14">
        <f t="shared" si="11"/>
        <v>2.347743868320145E-2</v>
      </c>
      <c r="AD19" s="14">
        <f t="shared" si="12"/>
        <v>7.9698463201310035E-2</v>
      </c>
    </row>
    <row r="20" spans="1:30" s="11" customFormat="1" x14ac:dyDescent="0.2">
      <c r="A20" s="10">
        <v>19</v>
      </c>
      <c r="B20" s="11" t="s">
        <v>76</v>
      </c>
      <c r="C20" s="11">
        <v>1.8457274890588304E-2</v>
      </c>
      <c r="D20" s="11">
        <v>2.2227375995468824E-3</v>
      </c>
      <c r="E20" s="11">
        <v>2.6176573189543358E-2</v>
      </c>
      <c r="F20" s="11">
        <v>1.4585329832517377E-2</v>
      </c>
      <c r="G20" s="11">
        <v>3.3182017511303168E-2</v>
      </c>
      <c r="H20" s="11">
        <v>5.8574804454518689E-3</v>
      </c>
      <c r="I20" s="11">
        <v>0.13791513076886316</v>
      </c>
      <c r="J20" s="11">
        <v>1.7395704319695973E-2</v>
      </c>
      <c r="K20" s="11">
        <v>1.5646704974920825E-2</v>
      </c>
      <c r="L20" s="11">
        <v>1.2087290702858444E-2</v>
      </c>
      <c r="M20" s="11">
        <v>1.7123710966774484E-2</v>
      </c>
      <c r="N20" s="11">
        <v>3.5765965903167855E-3</v>
      </c>
      <c r="O20" s="11">
        <v>1.2087290702858444E-2</v>
      </c>
      <c r="Q20" s="11" t="s">
        <v>76</v>
      </c>
      <c r="R20" s="14">
        <f t="shared" si="0"/>
        <v>0.13383067389118822</v>
      </c>
      <c r="S20" s="14">
        <f t="shared" si="1"/>
        <v>1.6116705883939934E-2</v>
      </c>
      <c r="T20" s="14">
        <f t="shared" si="2"/>
        <v>0.18980204016493013</v>
      </c>
      <c r="U20" s="14">
        <f t="shared" si="3"/>
        <v>0.10575583513720076</v>
      </c>
      <c r="V20" s="14">
        <f t="shared" si="4"/>
        <v>0.24059736829684106</v>
      </c>
      <c r="W20" s="14">
        <f t="shared" si="5"/>
        <v>4.2471630290287922E-2</v>
      </c>
      <c r="X20" s="14">
        <f t="shared" si="6"/>
        <v>1</v>
      </c>
      <c r="Y20" s="14">
        <f t="shared" si="7"/>
        <v>0.12613339974168641</v>
      </c>
      <c r="Z20" s="14">
        <f t="shared" si="8"/>
        <v>0.11345169226677304</v>
      </c>
      <c r="AA20" s="14">
        <f t="shared" si="9"/>
        <v>8.7642962998135149E-2</v>
      </c>
      <c r="AB20" s="14">
        <f t="shared" si="10"/>
        <v>0.12416122053694541</v>
      </c>
      <c r="AC20" s="14">
        <f t="shared" si="11"/>
        <v>2.593331544100792E-2</v>
      </c>
      <c r="AD20" s="14">
        <f t="shared" si="12"/>
        <v>8.7642962998135149E-2</v>
      </c>
    </row>
    <row r="21" spans="1:30" s="11" customFormat="1" x14ac:dyDescent="0.2">
      <c r="A21" s="10">
        <v>20</v>
      </c>
      <c r="B21" s="11" t="s">
        <v>77</v>
      </c>
      <c r="C21" s="11">
        <v>4.2807057012202325E-2</v>
      </c>
      <c r="D21" s="11">
        <v>7.4388101381190541E-3</v>
      </c>
      <c r="E21" s="11">
        <v>3.9175884436902383E-2</v>
      </c>
      <c r="F21" s="11">
        <v>8.0163367581954584E-3</v>
      </c>
      <c r="G21" s="11">
        <v>1.0862108547824064E-2</v>
      </c>
      <c r="H21" s="11">
        <v>1.2080458714992177E-2</v>
      </c>
      <c r="I21" s="11">
        <v>0.17402223619419277</v>
      </c>
      <c r="J21" s="11">
        <v>2.4091245900431928E-2</v>
      </c>
      <c r="K21" s="11">
        <v>1.549333021607853E-2</v>
      </c>
      <c r="L21" s="11">
        <v>2.8404743310259276E-2</v>
      </c>
      <c r="M21" s="11">
        <v>4.0240168494936314E-2</v>
      </c>
      <c r="N21" s="11">
        <v>7.3763673394850859E-3</v>
      </c>
      <c r="O21" s="11">
        <v>2.8404743310259276E-2</v>
      </c>
      <c r="Q21" s="11" t="s">
        <v>77</v>
      </c>
      <c r="R21" s="14">
        <f t="shared" si="0"/>
        <v>0.2459861334297164</v>
      </c>
      <c r="S21" s="14">
        <f t="shared" si="1"/>
        <v>4.2746319670424346E-2</v>
      </c>
      <c r="T21" s="14">
        <f t="shared" si="2"/>
        <v>0.22511999209793918</v>
      </c>
      <c r="U21" s="14">
        <f t="shared" si="3"/>
        <v>4.6065014066650457E-2</v>
      </c>
      <c r="V21" s="14">
        <f t="shared" si="4"/>
        <v>6.2417934543163509E-2</v>
      </c>
      <c r="W21" s="14">
        <f t="shared" si="5"/>
        <v>6.9419052295773859E-2</v>
      </c>
      <c r="X21" s="14">
        <f t="shared" si="6"/>
        <v>1</v>
      </c>
      <c r="Y21" s="14">
        <f t="shared" si="7"/>
        <v>0.13843774466585015</v>
      </c>
      <c r="Z21" s="14">
        <f t="shared" si="8"/>
        <v>8.9030750063396502E-2</v>
      </c>
      <c r="AA21" s="14">
        <f t="shared" si="9"/>
        <v>0.16322479202348716</v>
      </c>
      <c r="AB21" s="14">
        <f t="shared" si="10"/>
        <v>0.23123578558105642</v>
      </c>
      <c r="AC21" s="14">
        <f t="shared" si="11"/>
        <v>4.2387498866832969E-2</v>
      </c>
      <c r="AD21" s="14">
        <f t="shared" si="12"/>
        <v>0.16322479202348716</v>
      </c>
    </row>
    <row r="22" spans="1:30" s="11" customFormat="1" x14ac:dyDescent="0.2">
      <c r="A22" s="10">
        <v>21</v>
      </c>
      <c r="B22" s="11" t="s">
        <v>78</v>
      </c>
      <c r="C22" s="11">
        <v>3.5824174198522463E-2</v>
      </c>
      <c r="D22" s="11">
        <v>1.837927482133636E-3</v>
      </c>
      <c r="E22" s="11">
        <v>9.7038779201128987E-3</v>
      </c>
      <c r="F22" s="11">
        <v>6.0530882126468046E-3</v>
      </c>
      <c r="G22" s="11">
        <v>1.9905914038198472E-2</v>
      </c>
      <c r="H22" s="11">
        <v>3.2695241907263173E-3</v>
      </c>
      <c r="I22" s="11">
        <v>0.11342955560692122</v>
      </c>
      <c r="J22" s="11">
        <v>2.4604203943965178E-2</v>
      </c>
      <c r="K22" s="11">
        <v>9.8995332081040759E-3</v>
      </c>
      <c r="L22" s="11">
        <v>1.7312353115337315E-2</v>
      </c>
      <c r="M22" s="11">
        <v>2.4525903958913478E-2</v>
      </c>
      <c r="N22" s="11">
        <v>1.99638209318988E-3</v>
      </c>
      <c r="O22" s="11">
        <v>1.7312353115337315E-2</v>
      </c>
      <c r="Q22" s="11" t="s">
        <v>78</v>
      </c>
      <c r="R22" s="14">
        <f t="shared" si="0"/>
        <v>0.31582751080033811</v>
      </c>
      <c r="S22" s="14">
        <f t="shared" si="1"/>
        <v>1.6203250310728449E-2</v>
      </c>
      <c r="T22" s="14">
        <f t="shared" si="2"/>
        <v>8.5549818723972756E-2</v>
      </c>
      <c r="U22" s="14">
        <f t="shared" si="3"/>
        <v>5.336429451970328E-2</v>
      </c>
      <c r="V22" s="14">
        <f t="shared" si="4"/>
        <v>0.17549142224607162</v>
      </c>
      <c r="W22" s="14">
        <f t="shared" si="5"/>
        <v>2.8824270475470488E-2</v>
      </c>
      <c r="X22" s="14">
        <f t="shared" si="6"/>
        <v>1</v>
      </c>
      <c r="Y22" s="14">
        <f t="shared" si="7"/>
        <v>0.21691175472139365</v>
      </c>
      <c r="Z22" s="14">
        <f t="shared" si="8"/>
        <v>8.727472443258015E-2</v>
      </c>
      <c r="AA22" s="14">
        <f t="shared" si="9"/>
        <v>0.15262647396179124</v>
      </c>
      <c r="AB22" s="14">
        <f t="shared" si="10"/>
        <v>0.21622145857562508</v>
      </c>
      <c r="AC22" s="14">
        <f t="shared" si="11"/>
        <v>1.7600193199276408E-2</v>
      </c>
      <c r="AD22" s="14">
        <f t="shared" si="12"/>
        <v>0.15262647396179124</v>
      </c>
    </row>
    <row r="23" spans="1:30" s="11" customFormat="1" x14ac:dyDescent="0.2">
      <c r="A23" s="10">
        <v>22</v>
      </c>
      <c r="B23" s="11" t="s">
        <v>79</v>
      </c>
      <c r="C23" s="11">
        <v>5.2493327755777947E-2</v>
      </c>
      <c r="D23" s="11">
        <v>7.5972865436239774E-3</v>
      </c>
      <c r="E23" s="11">
        <v>9.6134317850015291E-2</v>
      </c>
      <c r="F23" s="11">
        <v>1.9464280806149519E-2</v>
      </c>
      <c r="G23" s="11">
        <v>3.3656382760125142E-2</v>
      </c>
      <c r="H23" s="11">
        <v>3.5366814967401884E-2</v>
      </c>
      <c r="I23" s="11">
        <v>0.27968015436034005</v>
      </c>
      <c r="J23" s="11">
        <v>5.4725145398002863E-2</v>
      </c>
      <c r="K23" s="11">
        <v>2.5976702839499526E-2</v>
      </c>
      <c r="L23" s="11">
        <v>6.9080028974871852E-2</v>
      </c>
      <c r="M23" s="11">
        <v>9.7863655207893252E-2</v>
      </c>
      <c r="N23" s="11">
        <v>2.1595092122072987E-2</v>
      </c>
      <c r="O23" s="11">
        <v>6.9080028974871852E-2</v>
      </c>
      <c r="Q23" s="11" t="s">
        <v>79</v>
      </c>
      <c r="R23" s="14">
        <f t="shared" si="0"/>
        <v>0.18769057059424216</v>
      </c>
      <c r="S23" s="14">
        <f t="shared" si="1"/>
        <v>2.7164196047445074E-2</v>
      </c>
      <c r="T23" s="14">
        <f t="shared" si="2"/>
        <v>0.34372949367782379</v>
      </c>
      <c r="U23" s="14">
        <f t="shared" si="3"/>
        <v>6.9594787126267571E-2</v>
      </c>
      <c r="V23" s="14">
        <f t="shared" si="4"/>
        <v>0.12033883075150996</v>
      </c>
      <c r="W23" s="14">
        <f t="shared" si="5"/>
        <v>0.12645450317449147</v>
      </c>
      <c r="X23" s="14">
        <f t="shared" si="6"/>
        <v>1</v>
      </c>
      <c r="Y23" s="14">
        <f t="shared" si="7"/>
        <v>0.1956704633661456</v>
      </c>
      <c r="Z23" s="14">
        <f t="shared" si="8"/>
        <v>9.2880036121658918E-2</v>
      </c>
      <c r="AA23" s="14">
        <f t="shared" si="9"/>
        <v>0.24699653478404873</v>
      </c>
      <c r="AB23" s="14">
        <f t="shared" si="10"/>
        <v>0.34991276171067065</v>
      </c>
      <c r="AC23" s="14">
        <f t="shared" si="11"/>
        <v>7.7213530475422509E-2</v>
      </c>
      <c r="AD23" s="14">
        <f t="shared" si="12"/>
        <v>0.24699653478404873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"/>
  <sheetViews>
    <sheetView topLeftCell="M29" zoomScaleNormal="100" workbookViewId="0">
      <selection activeCell="Q55" sqref="Q55"/>
    </sheetView>
  </sheetViews>
  <sheetFormatPr defaultColWidth="11" defaultRowHeight="12.75" x14ac:dyDescent="0.2"/>
  <cols>
    <col min="1" max="1" width="13.625" bestFit="1" customWidth="1"/>
    <col min="5" max="5" width="15.125" customWidth="1"/>
    <col min="11" max="11" width="16.5" customWidth="1"/>
    <col min="12" max="13" width="13.25" customWidth="1"/>
    <col min="14" max="14" width="14.125" customWidth="1"/>
    <col min="17" max="17" width="14.875" customWidth="1"/>
    <col min="18" max="18" width="13.125" customWidth="1"/>
    <col min="20" max="20" width="13.75" customWidth="1"/>
  </cols>
  <sheetData>
    <row r="1" spans="1:16" x14ac:dyDescent="0.2">
      <c r="A1" s="7" t="s">
        <v>54</v>
      </c>
      <c r="C1" s="9" t="s">
        <v>81</v>
      </c>
      <c r="D1" s="9" t="s">
        <v>85</v>
      </c>
      <c r="E1" s="9" t="s">
        <v>90</v>
      </c>
      <c r="F1" s="9" t="s">
        <v>80</v>
      </c>
      <c r="G1" s="9" t="s">
        <v>91</v>
      </c>
      <c r="H1" s="9" t="s">
        <v>92</v>
      </c>
      <c r="I1" s="9" t="s">
        <v>49</v>
      </c>
      <c r="J1" s="9" t="s">
        <v>50</v>
      </c>
      <c r="K1" s="9" t="s">
        <v>49</v>
      </c>
      <c r="L1" s="9" t="s">
        <v>51</v>
      </c>
      <c r="M1" s="9" t="s">
        <v>52</v>
      </c>
      <c r="N1" s="9" t="s">
        <v>53</v>
      </c>
      <c r="O1" s="9" t="s">
        <v>51</v>
      </c>
    </row>
    <row r="2" spans="1:16" x14ac:dyDescent="0.2">
      <c r="A2" s="7" t="s">
        <v>55</v>
      </c>
      <c r="C2">
        <v>658.92</v>
      </c>
      <c r="D2">
        <v>630.82000000000005</v>
      </c>
      <c r="E2">
        <v>773.06</v>
      </c>
      <c r="F2">
        <v>582.86</v>
      </c>
      <c r="G2">
        <v>568.88</v>
      </c>
      <c r="H2">
        <v>745.01</v>
      </c>
      <c r="I2">
        <v>893.5</v>
      </c>
      <c r="J2">
        <v>907.49</v>
      </c>
      <c r="K2">
        <v>893.5</v>
      </c>
      <c r="L2">
        <v>614.97</v>
      </c>
      <c r="M2">
        <v>871.21</v>
      </c>
      <c r="N2">
        <v>536.88</v>
      </c>
      <c r="O2">
        <v>614.97</v>
      </c>
    </row>
    <row r="4" spans="1:16" x14ac:dyDescent="0.2">
      <c r="C4" t="s">
        <v>95</v>
      </c>
    </row>
    <row r="5" spans="1:16" s="11" customFormat="1" x14ac:dyDescent="0.2">
      <c r="A5" s="10" t="s">
        <v>56</v>
      </c>
      <c r="B5" s="10" t="s">
        <v>57</v>
      </c>
      <c r="C5" s="13" t="s">
        <v>81</v>
      </c>
      <c r="D5" s="13" t="s">
        <v>85</v>
      </c>
      <c r="E5" s="13" t="s">
        <v>90</v>
      </c>
      <c r="F5" s="13" t="s">
        <v>80</v>
      </c>
      <c r="G5" s="13" t="s">
        <v>91</v>
      </c>
      <c r="H5" s="13" t="s">
        <v>92</v>
      </c>
      <c r="I5" s="13" t="s">
        <v>49</v>
      </c>
      <c r="J5" s="13" t="s">
        <v>50</v>
      </c>
      <c r="K5" s="13" t="s">
        <v>49</v>
      </c>
      <c r="L5" s="13" t="s">
        <v>51</v>
      </c>
      <c r="M5" s="13" t="s">
        <v>52</v>
      </c>
      <c r="N5" s="13" t="s">
        <v>53</v>
      </c>
      <c r="O5" s="13" t="s">
        <v>51</v>
      </c>
      <c r="P5" s="15" t="s">
        <v>93</v>
      </c>
    </row>
    <row r="6" spans="1:16" s="11" customFormat="1" x14ac:dyDescent="0.2">
      <c r="A6" s="11">
        <v>1</v>
      </c>
      <c r="B6" s="10" t="s">
        <v>58</v>
      </c>
      <c r="C6" s="20">
        <f>(Pigments!B11/1000)*$C$2</f>
        <v>0.28889254225881866</v>
      </c>
      <c r="D6" s="20">
        <f>(Pigments!C11/1000)*$D$2</f>
        <v>7.549013922612622E-3</v>
      </c>
      <c r="E6" s="20">
        <f>(Pigments!D11/1000)*$E$2</f>
        <v>2.1673393230745932E-2</v>
      </c>
      <c r="F6" s="20">
        <f>(Pigments!E11/1000)*$F$2</f>
        <v>5.348365817717516E-2</v>
      </c>
      <c r="G6" s="20">
        <f>(Pigments!F11/1000)*$G$2</f>
        <v>2.7415945142585885E-2</v>
      </c>
      <c r="H6" s="20">
        <f>(Pigments!G11/1000)*$H$2</f>
        <v>3.495488708342051E-3</v>
      </c>
      <c r="I6" s="20">
        <f>(Pigments!J11/1000)*$I$2</f>
        <v>0.27136063429636853</v>
      </c>
      <c r="J6" s="20">
        <f>(Pigments!I11/1000)*$J$2</f>
        <v>1.5514563173446006E-2</v>
      </c>
      <c r="K6" s="20">
        <f>(Pigments!K11/1000)*$K$2</f>
        <v>2.6353934047905838E-2</v>
      </c>
      <c r="L6" s="20">
        <f>(Pigments!N11/1000)*$L$2</f>
        <v>0.12835382278403681</v>
      </c>
      <c r="M6" s="20">
        <f>(Pigments!N11/1000)*$M$2</f>
        <v>0.18183510406634584</v>
      </c>
      <c r="N6" s="20">
        <f>(Pigments!M11/1000)*$N$2</f>
        <v>2.1343567617804577E-3</v>
      </c>
      <c r="O6" s="20">
        <f>(Pigments!N11/1000)*$O$2</f>
        <v>0.12835382278403681</v>
      </c>
    </row>
    <row r="7" spans="1:16" s="11" customFormat="1" x14ac:dyDescent="0.2">
      <c r="A7" s="11">
        <v>2</v>
      </c>
      <c r="B7" s="10" t="s">
        <v>59</v>
      </c>
      <c r="C7" s="20">
        <f>(Pigments!B12/1000)*$C$2</f>
        <v>0.24956784796312051</v>
      </c>
      <c r="D7" s="20">
        <f>(Pigments!C12/1000)*$D$2</f>
        <v>5.3676601342788569E-3</v>
      </c>
      <c r="E7" s="20">
        <f>(Pigments!D12/1000)*$E$2</f>
        <v>3.6103267125559314E-2</v>
      </c>
      <c r="F7" s="20">
        <f>(Pigments!E12/1000)*$F$2</f>
        <v>5.3145844803510596E-2</v>
      </c>
      <c r="G7" s="20">
        <f>(Pigments!F12/1000)*$G$2</f>
        <v>2.2094176994510828E-2</v>
      </c>
      <c r="H7" s="20">
        <f>(Pigments!G12/1000)*$H$2</f>
        <v>6.2580221511193993E-3</v>
      </c>
      <c r="I7" s="20">
        <f>(Pigments!J12/1000)*$I$2</f>
        <v>0.30708029962944727</v>
      </c>
      <c r="J7" s="20">
        <f>(Pigments!I12/1000)*$J$2</f>
        <v>1.5537080950641165E-2</v>
      </c>
      <c r="K7" s="20">
        <f>(Pigments!K12/1000)*$K$2</f>
        <v>2.1581240562760246E-2</v>
      </c>
      <c r="L7" s="20">
        <f>(Pigments!N12/1000)*$L$2</f>
        <v>0.31573563837464153</v>
      </c>
      <c r="M7" s="20">
        <f>(Pigments!N12/1000)*$M$2</f>
        <v>0.44729343790489201</v>
      </c>
      <c r="N7" s="20">
        <f>(Pigments!M12/1000)*$N$2</f>
        <v>3.8211686571142946E-3</v>
      </c>
      <c r="O7" s="20">
        <f>(Pigments!N12/1000)*$O$2</f>
        <v>0.31573563837464153</v>
      </c>
    </row>
    <row r="8" spans="1:16" s="11" customFormat="1" x14ac:dyDescent="0.2">
      <c r="A8" s="11">
        <v>3</v>
      </c>
      <c r="B8" s="10" t="s">
        <v>60</v>
      </c>
      <c r="C8" s="20">
        <f>(Pigments!B13/1000)*$C$2</f>
        <v>5.9011310573965907E-2</v>
      </c>
      <c r="D8" s="20">
        <f>(Pigments!C13/1000)*$D$2</f>
        <v>5.7187253196648693E-3</v>
      </c>
      <c r="E8" s="20">
        <f>(Pigments!D13/1000)*$E$2</f>
        <v>5.1576145677378865E-2</v>
      </c>
      <c r="F8" s="20">
        <f>(Pigments!E13/1000)*$F$2</f>
        <v>2.1262899273727737E-2</v>
      </c>
      <c r="G8" s="20">
        <f>(Pigments!F13/1000)*$G$2</f>
        <v>2.4823870444483646E-2</v>
      </c>
      <c r="H8" s="20">
        <f>(Pigments!G13/1000)*$H$2</f>
        <v>1.7596388524466863E-2</v>
      </c>
      <c r="I8" s="20">
        <f>(Pigments!J13/1000)*$I$2</f>
        <v>0.22554996874116834</v>
      </c>
      <c r="J8" s="20">
        <f>(Pigments!I13/1000)*$J$2</f>
        <v>2.7484866874285085E-2</v>
      </c>
      <c r="K8" s="20">
        <f>(Pigments!K13/1000)*$K$2</f>
        <v>1.3501010590615984E-2</v>
      </c>
      <c r="L8" s="20">
        <f>(Pigments!N13/1000)*$L$2</f>
        <v>3.3129654383311599E-2</v>
      </c>
      <c r="M8" s="20">
        <f>(Pigments!N13/1000)*$M$2</f>
        <v>4.6933811722986316E-2</v>
      </c>
      <c r="N8" s="20">
        <f>(Pigments!M13/1000)*$N$2</f>
        <v>1.0744412001812927E-2</v>
      </c>
      <c r="O8" s="20">
        <f>(Pigments!N13/1000)*$O$2</f>
        <v>3.3129654383311599E-2</v>
      </c>
    </row>
    <row r="9" spans="1:16" s="11" customFormat="1" x14ac:dyDescent="0.2">
      <c r="A9" s="11">
        <v>4</v>
      </c>
      <c r="B9" s="10" t="s">
        <v>61</v>
      </c>
      <c r="C9" s="20">
        <f>(Pigments!B14/1000)*$C$2</f>
        <v>2.8395931206511769E-2</v>
      </c>
      <c r="D9" s="20">
        <f>(Pigments!C14/1000)*$D$2</f>
        <v>5.7320233380569552E-4</v>
      </c>
      <c r="E9" s="20">
        <f>(Pigments!D14/1000)*$E$2</f>
        <v>2.8948838703855482E-2</v>
      </c>
      <c r="F9" s="20">
        <f>(Pigments!E14/1000)*$F$2</f>
        <v>1.0106522953729222E-2</v>
      </c>
      <c r="G9" s="20">
        <f>(Pigments!F14/1000)*$G$2</f>
        <v>3.9056267202591158E-2</v>
      </c>
      <c r="H9" s="20">
        <f>(Pigments!G14/1000)*$H$2</f>
        <v>1.1662244788934118E-2</v>
      </c>
      <c r="I9" s="20">
        <f>(Pigments!J14/1000)*$I$2</f>
        <v>0.12005469659371257</v>
      </c>
      <c r="J9" s="20">
        <f>(Pigments!I14/1000)*$J$2</f>
        <v>8.6018186581803997E-3</v>
      </c>
      <c r="K9" s="20">
        <f>(Pigments!K14/1000)*$K$2</f>
        <v>7.8213783309827156E-3</v>
      </c>
      <c r="L9" s="20">
        <f>(Pigments!N14/1000)*$L$2</f>
        <v>3.4465132445559987E-2</v>
      </c>
      <c r="M9" s="20">
        <f>(Pigments!N14/1000)*$M$2</f>
        <v>4.8825744406875642E-2</v>
      </c>
      <c r="N9" s="20">
        <f>(Pigments!M14/1000)*$N$2</f>
        <v>7.1210045575019762E-3</v>
      </c>
      <c r="O9" s="20">
        <f>(Pigments!N14/1000)*$O$2</f>
        <v>3.4465132445559987E-2</v>
      </c>
    </row>
    <row r="10" spans="1:16" s="11" customFormat="1" x14ac:dyDescent="0.2">
      <c r="A10" s="11">
        <v>5</v>
      </c>
      <c r="B10" s="10" t="s">
        <v>62</v>
      </c>
      <c r="C10" s="20">
        <f>(Pigments!B15/1000)*$C$2</f>
        <v>5.4072935691503845E-3</v>
      </c>
      <c r="D10" s="20">
        <f>(Pigments!C15/1000)*$D$2</f>
        <v>2.3917923524221951E-4</v>
      </c>
      <c r="E10" s="20">
        <f>(Pigments!D15/1000)*$E$2</f>
        <v>5.4938877281023226E-3</v>
      </c>
      <c r="F10" s="20">
        <f>(Pigments!E15/1000)*$F$2</f>
        <v>1.6934294414812552E-3</v>
      </c>
      <c r="G10" s="20">
        <f>(Pigments!F15/1000)*$G$2</f>
        <v>1.186983014655623E-2</v>
      </c>
      <c r="H10" s="20">
        <f>(Pigments!G15/1000)*$H$2</f>
        <v>2.5516091187815729E-3</v>
      </c>
      <c r="I10" s="20">
        <f>(Pigments!J15/1000)*$I$2</f>
        <v>2.2960561094364187E-2</v>
      </c>
      <c r="J10" s="20">
        <f>(Pigments!I15/1000)*$J$2</f>
        <v>1.4833960516186431E-3</v>
      </c>
      <c r="K10" s="20">
        <f>(Pigments!K15/1000)*$K$2</f>
        <v>1.829029599117345E-3</v>
      </c>
      <c r="L10" s="20">
        <f>(Pigments!N15/1000)*$L$2</f>
        <v>9.7119034677964951E-3</v>
      </c>
      <c r="M10" s="20">
        <f>(Pigments!N15/1000)*$M$2</f>
        <v>1.3758569393920003E-2</v>
      </c>
      <c r="N10" s="20">
        <f>(Pigments!M15/1000)*$N$2</f>
        <v>1.5580208178315772E-3</v>
      </c>
      <c r="O10" s="20">
        <f>(Pigments!N15/1000)*$O$2</f>
        <v>9.7119034677964951E-3</v>
      </c>
    </row>
    <row r="11" spans="1:16" s="11" customFormat="1" x14ac:dyDescent="0.2">
      <c r="A11" s="11">
        <v>6</v>
      </c>
      <c r="B11" s="10" t="s">
        <v>63</v>
      </c>
      <c r="C11" s="20">
        <f>(Pigments!B16/1000)*$C$2</f>
        <v>1.9425599190425549E-2</v>
      </c>
      <c r="D11" s="20">
        <f>(Pigments!C16/1000)*$D$2</f>
        <v>2.1497002545171847E-3</v>
      </c>
      <c r="E11" s="20">
        <f>(Pigments!D16/1000)*$E$2</f>
        <v>2.240640570314403E-2</v>
      </c>
      <c r="F11" s="20">
        <f>(Pigments!E16/1000)*$F$2</f>
        <v>5.6811959907680518E-3</v>
      </c>
      <c r="G11" s="20">
        <f>(Pigments!F16/1000)*$G$2</f>
        <v>3.2893560967974002E-2</v>
      </c>
      <c r="H11" s="20">
        <f>(Pigments!G16/1000)*$H$2</f>
        <v>8.1856150025071735E-3</v>
      </c>
      <c r="I11" s="20">
        <f>(Pigments!J16/1000)*$I$2</f>
        <v>9.6818972171574882E-2</v>
      </c>
      <c r="J11" s="20">
        <f>(Pigments!I16/1000)*$J$2</f>
        <v>7.5994741845457946E-3</v>
      </c>
      <c r="K11" s="20">
        <f>(Pigments!K16/1000)*$K$2</f>
        <v>3.9771495943098315E-3</v>
      </c>
      <c r="L11" s="20">
        <f>(Pigments!N16/1000)*$L$2</f>
        <v>1.6686351996715122E-2</v>
      </c>
      <c r="M11" s="20">
        <f>(Pigments!N16/1000)*$M$2</f>
        <v>2.3639066496021242E-2</v>
      </c>
      <c r="N11" s="20">
        <f>(Pigments!M16/1000)*$N$2</f>
        <v>4.9981631147134921E-3</v>
      </c>
      <c r="O11" s="20">
        <f>(Pigments!N16/1000)*$O$2</f>
        <v>1.6686351996715122E-2</v>
      </c>
    </row>
    <row r="12" spans="1:16" s="11" customFormat="1" x14ac:dyDescent="0.2">
      <c r="A12" s="11">
        <v>7</v>
      </c>
      <c r="B12" s="10" t="s">
        <v>64</v>
      </c>
      <c r="C12" s="20">
        <f>(Pigments!B17/1000)*$C$2</f>
        <v>1.665647894092517E-2</v>
      </c>
      <c r="D12" s="20">
        <f>(Pigments!C17/1000)*$D$2</f>
        <v>2.5217919882111694E-3</v>
      </c>
      <c r="E12" s="20">
        <f>(Pigments!D17/1000)*$E$2</f>
        <v>5.5307833823299481E-3</v>
      </c>
      <c r="F12" s="20">
        <f>(Pigments!E17/1000)*$F$2</f>
        <v>4.1867175570473904E-3</v>
      </c>
      <c r="G12" s="20">
        <f>(Pigments!F17/1000)*$G$2</f>
        <v>1.0156955698412405E-2</v>
      </c>
      <c r="H12" s="20">
        <f>(Pigments!G17/1000)*$H$2</f>
        <v>3.6082203380000203E-4</v>
      </c>
      <c r="I12" s="20">
        <f>(Pigments!J17/1000)*$I$2</f>
        <v>4.3020270730201246E-2</v>
      </c>
      <c r="J12" s="20">
        <f>(Pigments!I17/1000)*$J$2</f>
        <v>5.3486909386919529E-3</v>
      </c>
      <c r="K12" s="20">
        <f>(Pigments!K17/1000)*$K$2</f>
        <v>2.7714845268629489E-3</v>
      </c>
      <c r="L12" s="20">
        <f>(Pigments!N17/1000)*$L$2</f>
        <v>7.9099446220855102E-3</v>
      </c>
      <c r="M12" s="20">
        <f>(Pigments!N17/1000)*$M$2</f>
        <v>1.1205787037102812E-2</v>
      </c>
      <c r="N12" s="20">
        <f>(Pigments!M17/1000)*$N$2</f>
        <v>2.2031910611025517E-4</v>
      </c>
      <c r="O12" s="20">
        <f>(Pigments!N17/1000)*$O$2</f>
        <v>7.9099446220855102E-3</v>
      </c>
    </row>
    <row r="13" spans="1:16" s="11" customFormat="1" x14ac:dyDescent="0.2">
      <c r="A13" s="11">
        <v>8</v>
      </c>
      <c r="B13" s="10" t="s">
        <v>65</v>
      </c>
      <c r="C13" s="20">
        <f>(Pigments!B18/1000)*$C$2</f>
        <v>0.10261021350549787</v>
      </c>
      <c r="D13" s="20">
        <f>(Pigments!C18/1000)*$D$2</f>
        <v>1.0938073123241708E-2</v>
      </c>
      <c r="E13" s="20">
        <f>(Pigments!D18/1000)*$E$2</f>
        <v>1.6619446985243189E-2</v>
      </c>
      <c r="F13" s="20">
        <f>(Pigments!E18/1000)*$F$2</f>
        <v>1.1926902988686698E-2</v>
      </c>
      <c r="G13" s="20">
        <f>(Pigments!F18/1000)*$G$2</f>
        <v>9.2658518508059382E-3</v>
      </c>
      <c r="H13" s="20">
        <f>(Pigments!G18/1000)*$H$2</f>
        <v>4.3559102590061101E-3</v>
      </c>
      <c r="I13" s="20">
        <f>(Pigments!J18/1000)*$I$2</f>
        <v>0.18001625641140204</v>
      </c>
      <c r="J13" s="20">
        <f>(Pigments!I18/1000)*$J$2</f>
        <v>1.1807727448310977E-2</v>
      </c>
      <c r="K13" s="20">
        <f>(Pigments!K18/1000)*$K$2</f>
        <v>1.5356647657849149E-2</v>
      </c>
      <c r="L13" s="20">
        <f>(Pigments!N18/1000)*$L$2</f>
        <v>4.9068973709976635E-2</v>
      </c>
      <c r="M13" s="20">
        <f>(Pigments!N18/1000)*$M$2</f>
        <v>6.9514578899570301E-2</v>
      </c>
      <c r="N13" s="20">
        <f>(Pigments!M18/1000)*$N$2</f>
        <v>2.6597329560329938E-3</v>
      </c>
      <c r="O13" s="20">
        <f>(Pigments!N18/1000)*$O$2</f>
        <v>4.9068973709976635E-2</v>
      </c>
    </row>
    <row r="14" spans="1:16" s="11" customFormat="1" x14ac:dyDescent="0.2">
      <c r="A14" s="11">
        <v>9</v>
      </c>
      <c r="B14" s="10" t="s">
        <v>66</v>
      </c>
      <c r="C14" s="20">
        <f>(Pigments!B19/1000)*$C$2</f>
        <v>1.6365196214871609E-2</v>
      </c>
      <c r="D14" s="20">
        <f>(Pigments!C19/1000)*$D$2</f>
        <v>1.7837073949300822E-3</v>
      </c>
      <c r="E14" s="20">
        <f>(Pigments!D19/1000)*$E$2</f>
        <v>1.2890021253618489E-2</v>
      </c>
      <c r="F14" s="20">
        <f>(Pigments!E19/1000)*$F$2</f>
        <v>4.5005047183710603E-3</v>
      </c>
      <c r="G14" s="20">
        <f>(Pigments!F19/1000)*$G$2</f>
        <v>1.3406707276009226E-2</v>
      </c>
      <c r="H14" s="20">
        <f>(Pigments!G19/1000)*$H$2</f>
        <v>3.7259059097781255E-3</v>
      </c>
      <c r="I14" s="20">
        <f>(Pigments!J19/1000)*$I$2</f>
        <v>6.9242154540530093E-2</v>
      </c>
      <c r="J14" s="20">
        <f>(Pigments!I19/1000)*$J$2</f>
        <v>9.3370838265412568E-3</v>
      </c>
      <c r="K14" s="20">
        <f>(Pigments!K19/1000)*$K$2</f>
        <v>4.8308922918040209E-3</v>
      </c>
      <c r="L14" s="20">
        <f>(Pigments!N19/1000)*$L$2</f>
        <v>1.1179378282865627E-2</v>
      </c>
      <c r="M14" s="20">
        <f>(Pigments!N19/1000)*$M$2</f>
        <v>1.5837498014237058E-2</v>
      </c>
      <c r="N14" s="20">
        <f>(Pigments!M19/1000)*$N$2</f>
        <v>2.275050253578026E-3</v>
      </c>
      <c r="O14" s="20">
        <f>(Pigments!N19/1000)*$O$2</f>
        <v>1.1179378282865627E-2</v>
      </c>
    </row>
    <row r="15" spans="1:16" s="11" customFormat="1" x14ac:dyDescent="0.2">
      <c r="A15" s="11">
        <v>10</v>
      </c>
      <c r="B15" s="10" t="s">
        <v>67</v>
      </c>
      <c r="C15" s="20">
        <f>(Pigments!B20/1000)*$C$2</f>
        <v>0.12177111406382343</v>
      </c>
      <c r="D15" s="20">
        <f>(Pigments!C20/1000)*$D$2</f>
        <v>6.8675285387583456E-3</v>
      </c>
      <c r="E15" s="20">
        <f>(Pigments!D20/1000)*$E$2</f>
        <v>2.8495753603950156E-2</v>
      </c>
      <c r="F15" s="20">
        <f>(Pigments!E20/1000)*$F$2</f>
        <v>1.5294194116740684E-2</v>
      </c>
      <c r="G15" s="20">
        <f>(Pigments!F20/1000)*$G$2</f>
        <v>9.5748839259319572E-3</v>
      </c>
      <c r="H15" s="20">
        <f>(Pigments!G20/1000)*$H$2</f>
        <v>1.1867726081002729E-2</v>
      </c>
      <c r="I15" s="20">
        <f>(Pigments!J20/1000)*$I$2</f>
        <v>0.21432751453664817</v>
      </c>
      <c r="J15" s="20">
        <f>(Pigments!I20/1000)*$J$2</f>
        <v>2.8989609392052498E-2</v>
      </c>
      <c r="K15" s="20">
        <f>(Pigments!K20/1000)*$K$2</f>
        <v>1.4508223544007022E-2</v>
      </c>
      <c r="L15" s="20">
        <f>(Pigments!N20/1000)*$L$2</f>
        <v>9.4061201814330461E-2</v>
      </c>
      <c r="M15" s="20">
        <f>(Pigments!N20/1000)*$M$2</f>
        <v>0.13325375161822989</v>
      </c>
      <c r="N15" s="20">
        <f>(Pigments!M20/1000)*$N$2</f>
        <v>7.2464721020256834E-3</v>
      </c>
      <c r="O15" s="20">
        <f>(Pigments!N20/1000)*$O$2</f>
        <v>9.4061201814330461E-2</v>
      </c>
    </row>
    <row r="16" spans="1:16" s="11" customFormat="1" x14ac:dyDescent="0.2">
      <c r="A16" s="11">
        <v>11</v>
      </c>
      <c r="B16" s="10" t="s">
        <v>68</v>
      </c>
      <c r="C16" s="20">
        <f>(Pigments!B21/1000)*$C$2</f>
        <v>1.1477542808135614E-2</v>
      </c>
      <c r="D16" s="20">
        <f>(Pigments!C21/1000)*$D$2</f>
        <v>1.40813340242647E-3</v>
      </c>
      <c r="E16" s="20">
        <f>(Pigments!D21/1000)*$E$2</f>
        <v>2.1142559948811021E-2</v>
      </c>
      <c r="F16" s="20">
        <f>(Pigments!E21/1000)*$F$2</f>
        <v>4.9311870147991949E-3</v>
      </c>
      <c r="G16" s="20">
        <f>(Pigments!F21/1000)*$G$2</f>
        <v>2.9929739997549283E-2</v>
      </c>
      <c r="H16" s="20">
        <f>(Pigments!G21/1000)*$H$2</f>
        <v>8.5525347009545137E-3</v>
      </c>
      <c r="I16" s="20">
        <f>(Pigments!J21/1000)*$I$2</f>
        <v>5.4219169311383576E-2</v>
      </c>
      <c r="J16" s="20">
        <f>(Pigments!I21/1000)*$J$2</f>
        <v>1.0283550924507183E-2</v>
      </c>
      <c r="K16" s="20">
        <f>(Pigments!K21/1000)*$K$2</f>
        <v>3.7887222303718744E-3</v>
      </c>
      <c r="L16" s="20">
        <f>(Pigments!N21/1000)*$L$2</f>
        <v>8.7040977236569166E-3</v>
      </c>
      <c r="M16" s="20">
        <f>(Pigments!N21/1000)*$M$2</f>
        <v>1.2330840492751098E-2</v>
      </c>
      <c r="N16" s="20">
        <f>(Pigments!M21/1000)*$N$2</f>
        <v>5.2222054746680693E-3</v>
      </c>
      <c r="O16" s="20">
        <f>(Pigments!N21/1000)*$O$2</f>
        <v>8.7040977236569166E-3</v>
      </c>
    </row>
    <row r="17" spans="1:23" s="11" customFormat="1" x14ac:dyDescent="0.2">
      <c r="A17" s="11">
        <v>12</v>
      </c>
      <c r="B17" s="10" t="s">
        <v>69</v>
      </c>
      <c r="C17" s="20">
        <f>(Pigments!B22/1000)*$C$2</f>
        <v>6.7600237586732559E-2</v>
      </c>
      <c r="D17" s="20">
        <f>(Pigments!C22/1000)*$D$2</f>
        <v>7.1165780751597874E-3</v>
      </c>
      <c r="E17" s="20">
        <f>(Pigments!D22/1000)*$E$2</f>
        <v>9.7455618144694736E-2</v>
      </c>
      <c r="F17" s="20">
        <f>(Pigments!E22/1000)*$F$2</f>
        <v>1.7278914202462185E-2</v>
      </c>
      <c r="G17" s="20">
        <f>(Pigments!F22/1000)*$G$2</f>
        <v>3.2083409153672117E-2</v>
      </c>
      <c r="H17" s="20">
        <f>(Pigments!G22/1000)*$H$2</f>
        <v>3.3467452050211455E-2</v>
      </c>
      <c r="I17" s="20">
        <f>(Pigments!J22/1000)*$I$2</f>
        <v>0.24563981831123996</v>
      </c>
      <c r="J17" s="20">
        <f>(Pigments!I22/1000)*$J$2</f>
        <v>4.9826941568784727E-2</v>
      </c>
      <c r="K17" s="20">
        <f>(Pigments!K22/1000)*$K$2</f>
        <v>2.6997098782617978E-2</v>
      </c>
      <c r="L17" s="20">
        <f>(Pigments!N22/1000)*$L$2</f>
        <v>7.6782312843167846E-2</v>
      </c>
      <c r="M17" s="20">
        <f>(Pigments!N22/1000)*$M$2</f>
        <v>0.10877525533293698</v>
      </c>
      <c r="N17" s="20">
        <f>(Pigments!M22/1000)*$N$2</f>
        <v>2.0435334954010703E-2</v>
      </c>
      <c r="O17" s="20">
        <f>(Pigments!N22/1000)*$O$2</f>
        <v>7.6782312843167846E-2</v>
      </c>
    </row>
    <row r="18" spans="1:23" s="11" customFormat="1" x14ac:dyDescent="0.2">
      <c r="A18" s="11">
        <v>13</v>
      </c>
      <c r="B18" s="10" t="s">
        <v>70</v>
      </c>
      <c r="C18" s="20">
        <f>(Pigments!B23/1000)*$C$2</f>
        <v>4.6903739537836834E-3</v>
      </c>
      <c r="D18" s="20">
        <f>(Pigments!C23/1000)*$D$2</f>
        <v>4.6936007985156903E-4</v>
      </c>
      <c r="E18" s="20">
        <f>(Pigments!D23/1000)*$E$2</f>
        <v>8.0677434228169278E-3</v>
      </c>
      <c r="F18" s="20">
        <f>(Pigments!E23/1000)*$F$2</f>
        <v>1.3283342919043005E-3</v>
      </c>
      <c r="G18" s="20">
        <f>(Pigments!F23/1000)*$G$2</f>
        <v>1.7106917721886019E-2</v>
      </c>
      <c r="H18" s="20">
        <f>(Pigments!G23/1000)*$H$2</f>
        <v>2.5946662784274107E-3</v>
      </c>
      <c r="I18" s="20">
        <f>(Pigments!J23/1000)*$I$2</f>
        <v>4.3666157380426264E-2</v>
      </c>
      <c r="J18" s="20">
        <f>(Pigments!I23/1000)*$J$2</f>
        <v>7.7048797457387368E-3</v>
      </c>
      <c r="K18" s="20">
        <f>(Pigments!K23/1000)*$K$2</f>
        <v>2.7243397377743148E-3</v>
      </c>
      <c r="L18" s="20">
        <f>(Pigments!N23/1000)*$L$2</f>
        <v>5.9554491545755822E-3</v>
      </c>
      <c r="M18" s="20">
        <f>(Pigments!N23/1000)*$M$2</f>
        <v>8.4369105126393031E-3</v>
      </c>
      <c r="N18" s="20">
        <f>(Pigments!M23/1000)*$N$2</f>
        <v>1.5843116593994054E-3</v>
      </c>
      <c r="O18" s="20">
        <f>(Pigments!N23/1000)*$O$2</f>
        <v>5.9554491545755822E-3</v>
      </c>
    </row>
    <row r="19" spans="1:23" s="11" customFormat="1" x14ac:dyDescent="0.2">
      <c r="A19" s="11">
        <v>14</v>
      </c>
      <c r="B19" s="10" t="s">
        <v>71</v>
      </c>
      <c r="C19" s="20">
        <f>(Pigments!B24/1000)*$C$2</f>
        <v>6.4758482654287738E-3</v>
      </c>
      <c r="D19" s="20">
        <f>(Pigments!C24/1000)*$D$2</f>
        <v>1.0293000221025236E-5</v>
      </c>
      <c r="E19" s="20">
        <f>(Pigments!D24/1000)*$E$2</f>
        <v>8.8515740835386509E-3</v>
      </c>
      <c r="F19" s="20">
        <f>(Pigments!E24/1000)*$F$2</f>
        <v>1.7170125663658463E-3</v>
      </c>
      <c r="G19" s="20">
        <f>(Pigments!F24/1000)*$G$2</f>
        <v>2.285383547361005E-2</v>
      </c>
      <c r="H19" s="20">
        <f>(Pigments!G24/1000)*$H$2</f>
        <v>3.3588538152840319E-3</v>
      </c>
      <c r="I19" s="20">
        <f>(Pigments!J24/1000)*$I$2</f>
        <v>4.6902535229963876E-2</v>
      </c>
      <c r="J19" s="20">
        <f>(Pigments!I24/1000)*$J$2</f>
        <v>5.3063741772808835E-3</v>
      </c>
      <c r="K19" s="20">
        <f>(Pigments!K24/1000)*$K$2</f>
        <v>3.4222730436456452E-3</v>
      </c>
      <c r="L19" s="20">
        <f>(Pigments!N24/1000)*$L$2</f>
        <v>9.9096252578782223E-3</v>
      </c>
      <c r="M19" s="20">
        <f>(Pigments!N24/1000)*$M$2</f>
        <v>1.4038676066988774E-2</v>
      </c>
      <c r="N19" s="20">
        <f>(Pigments!M24/1000)*$N$2</f>
        <v>2.0509270521671618E-3</v>
      </c>
      <c r="O19" s="20">
        <f>(Pigments!N24/1000)*$O$2</f>
        <v>9.9096252578782223E-3</v>
      </c>
    </row>
    <row r="20" spans="1:23" s="11" customFormat="1" x14ac:dyDescent="0.2">
      <c r="A20" s="11">
        <v>15</v>
      </c>
      <c r="B20" s="10" t="s">
        <v>72</v>
      </c>
      <c r="C20" s="20">
        <f>(Pigments!B25/1000)*$C$2</f>
        <v>5.2868464185406366E-3</v>
      </c>
      <c r="D20" s="20">
        <f>(Pigments!C25/1000)*$D$2</f>
        <v>5.3224411481298016E-4</v>
      </c>
      <c r="E20" s="20">
        <f>(Pigments!D25/1000)*$E$2</f>
        <v>7.0041862867682722E-3</v>
      </c>
      <c r="F20" s="20">
        <f>(Pigments!E25/1000)*$F$2</f>
        <v>1.04297295947653E-3</v>
      </c>
      <c r="G20" s="20">
        <f>(Pigments!F25/1000)*$G$2</f>
        <v>8.886152042522277E-3</v>
      </c>
      <c r="H20" s="20">
        <f>(Pigments!G25/1000)*$H$2</f>
        <v>1.7214397301985095E-3</v>
      </c>
      <c r="I20" s="20">
        <f>(Pigments!J25/1000)*$I$2</f>
        <v>5.5123326457130778E-2</v>
      </c>
      <c r="J20" s="20">
        <f>(Pigments!I25/1000)*$J$2</f>
        <v>1.2159710404961143E-2</v>
      </c>
      <c r="K20" s="20">
        <f>(Pigments!K25/1000)*$K$2</f>
        <v>6.1142965273350853E-3</v>
      </c>
      <c r="L20" s="20">
        <f>(Pigments!N25/1000)*$L$2</f>
        <v>8.1200911071361657E-3</v>
      </c>
      <c r="M20" s="20">
        <f>(Pigments!N25/1000)*$M$2</f>
        <v>1.1503495411886918E-2</v>
      </c>
      <c r="N20" s="20">
        <f>(Pigments!M25/1000)*$N$2</f>
        <v>1.051116692031717E-3</v>
      </c>
      <c r="O20" s="20">
        <f>(Pigments!N25/1000)*$O$2</f>
        <v>8.1200911071361657E-3</v>
      </c>
    </row>
    <row r="21" spans="1:23" s="11" customFormat="1" x14ac:dyDescent="0.2">
      <c r="A21" s="11">
        <v>16</v>
      </c>
      <c r="B21" s="10" t="s">
        <v>73</v>
      </c>
      <c r="C21" s="20">
        <f>(Pigments!B26/1000)*$C$2</f>
        <v>2.477644458102686E-2</v>
      </c>
      <c r="D21" s="20">
        <f>(Pigments!C26/1000)*$D$2</f>
        <v>5.2567560042334014E-3</v>
      </c>
      <c r="E21" s="20">
        <f>(Pigments!D26/1000)*$E$2</f>
        <v>1.79440285315451E-2</v>
      </c>
      <c r="F21" s="20">
        <f>(Pigments!E26/1000)*$F$2</f>
        <v>1.1322233201534347E-2</v>
      </c>
      <c r="G21" s="20">
        <f>(Pigments!F26/1000)*$G$2</f>
        <v>0.23148965228323246</v>
      </c>
      <c r="H21" s="20">
        <f>(Pigments!G26/1000)*$H$2</f>
        <v>2.9420640200648585E-3</v>
      </c>
      <c r="I21" s="20">
        <f>(Pigments!J26/1000)*$I$2</f>
        <v>0.25379658479070466</v>
      </c>
      <c r="J21" s="20">
        <f>(Pigments!I26/1000)*$J$2</f>
        <v>3.3878919032045901E-2</v>
      </c>
      <c r="K21" s="20">
        <f>(Pigments!K26/1000)*$K$2</f>
        <v>1.9521388015380049E-2</v>
      </c>
      <c r="L21" s="20">
        <f>(Pigments!N26/1000)*$L$2</f>
        <v>4.6651921602768959E-2</v>
      </c>
      <c r="M21" s="20">
        <f>(Pigments!N26/1000)*$M$2</f>
        <v>6.6090411921798375E-2</v>
      </c>
      <c r="N21" s="20">
        <f>(Pigments!M26/1000)*$N$2</f>
        <v>1.7964338491011241E-3</v>
      </c>
      <c r="O21" s="20">
        <f>(Pigments!N26/1000)*$O$2</f>
        <v>4.6651921602768959E-2</v>
      </c>
    </row>
    <row r="22" spans="1:23" s="11" customFormat="1" x14ac:dyDescent="0.2">
      <c r="A22" s="11">
        <v>17</v>
      </c>
      <c r="B22" s="10" t="s">
        <v>74</v>
      </c>
      <c r="C22" s="20">
        <f>(Pigments!B27/1000)*$C$2</f>
        <v>4.139885012107955E-2</v>
      </c>
      <c r="D22" s="20">
        <f>(Pigments!C27/1000)*$D$2</f>
        <v>8.3960529330770906E-3</v>
      </c>
      <c r="E22" s="20">
        <f>(Pigments!D27/1000)*$E$2</f>
        <v>8.0238981257008485E-2</v>
      </c>
      <c r="F22" s="20">
        <f>(Pigments!E27/1000)*$F$2</f>
        <v>1.865433248103229E-2</v>
      </c>
      <c r="G22" s="20">
        <f>(Pigments!F27/1000)*$G$2</f>
        <v>5.227140693010935E-2</v>
      </c>
      <c r="H22" s="20">
        <f>(Pigments!G27/1000)*$H$2</f>
        <v>1.3250155970826958E-2</v>
      </c>
      <c r="I22" s="20">
        <f>(Pigments!J27/1000)*$I$2</f>
        <v>0.22173371740046424</v>
      </c>
      <c r="J22" s="20">
        <f>(Pigments!I27/1000)*$J$2</f>
        <v>1.9410485053150885E-2</v>
      </c>
      <c r="K22" s="20">
        <f>(Pigments!K27/1000)*$K$2</f>
        <v>2.2575827061170867E-2</v>
      </c>
      <c r="L22" s="20">
        <f>(Pigments!N27/1000)*$L$2</f>
        <v>1.8406082886290087E-2</v>
      </c>
      <c r="M22" s="20">
        <f>(Pigments!N27/1000)*$M$2</f>
        <v>2.6075358914036111E-2</v>
      </c>
      <c r="N22" s="20">
        <f>(Pigments!M27/1000)*$N$2</f>
        <v>8.0905882841183618E-3</v>
      </c>
      <c r="O22" s="20">
        <f>(Pigments!N27/1000)*$O$2</f>
        <v>1.8406082886290087E-2</v>
      </c>
    </row>
    <row r="23" spans="1:23" s="11" customFormat="1" x14ac:dyDescent="0.2">
      <c r="A23" s="11">
        <v>18</v>
      </c>
      <c r="B23" s="10" t="s">
        <v>75</v>
      </c>
      <c r="C23" s="20">
        <f>(Pigments!B28/1000)*$C$2</f>
        <v>2.9612168662377397E-2</v>
      </c>
      <c r="D23" s="20">
        <f>(Pigments!C28/1000)*$D$2</f>
        <v>4.6854153728783012E-3</v>
      </c>
      <c r="E23" s="20">
        <f>(Pigments!D28/1000)*$E$2</f>
        <v>3.7155535522921945E-2</v>
      </c>
      <c r="F23" s="20">
        <f>(Pigments!E28/1000)*$F$2</f>
        <v>8.8921799719336898E-3</v>
      </c>
      <c r="G23" s="20">
        <f>(Pigments!F28/1000)*$G$2</f>
        <v>1.1105864699195563E-2</v>
      </c>
      <c r="H23" s="20">
        <f>(Pigments!G28/1000)*$H$2</f>
        <v>5.7260249399511661E-3</v>
      </c>
      <c r="I23" s="20">
        <f>(Pigments!J28/1000)*$I$2</f>
        <v>0.14892295018855484</v>
      </c>
      <c r="J23" s="20">
        <f>(Pigments!I28/1000)*$J$2</f>
        <v>1.2827654408855469E-2</v>
      </c>
      <c r="K23" s="20">
        <f>(Pigments!K28/1000)*$K$2</f>
        <v>1.0117218571399432E-2</v>
      </c>
      <c r="L23" s="20">
        <f>(Pigments!N28/1000)*$L$2</f>
        <v>1.1868930265433066E-2</v>
      </c>
      <c r="M23" s="20">
        <f>(Pigments!N28/1000)*$M$2</f>
        <v>1.6814366126067844E-2</v>
      </c>
      <c r="N23" s="20">
        <f>(Pigments!M28/1000)*$N$2</f>
        <v>3.49632943157326E-3</v>
      </c>
      <c r="O23" s="20">
        <f>(Pigments!N28/1000)*$O$2</f>
        <v>1.1868930265433066E-2</v>
      </c>
    </row>
    <row r="24" spans="1:23" s="11" customFormat="1" x14ac:dyDescent="0.2">
      <c r="A24" s="11">
        <v>19</v>
      </c>
      <c r="B24" s="10" t="s">
        <v>76</v>
      </c>
      <c r="C24" s="20">
        <f>(Pigments!B29/1000)*$C$2</f>
        <v>1.8457274890588304E-2</v>
      </c>
      <c r="D24" s="20">
        <f>(Pigments!C29/1000)*$D$2</f>
        <v>2.2227375995468824E-3</v>
      </c>
      <c r="E24" s="20">
        <f>(Pigments!D29/1000)*$E$2</f>
        <v>2.6176573189543358E-2</v>
      </c>
      <c r="F24" s="20">
        <f>(Pigments!E29/1000)*$F$2</f>
        <v>1.4585329832517377E-2</v>
      </c>
      <c r="G24" s="20">
        <f>(Pigments!F29/1000)*$G$2</f>
        <v>3.3182017511303168E-2</v>
      </c>
      <c r="H24" s="20">
        <f>(Pigments!G29/1000)*$H$2</f>
        <v>5.8574804454518689E-3</v>
      </c>
      <c r="I24" s="20">
        <f>(Pigments!J29/1000)*$I$2</f>
        <v>0.13791513076886316</v>
      </c>
      <c r="J24" s="20">
        <f>(Pigments!I29/1000)*$J$2</f>
        <v>1.7395704319695973E-2</v>
      </c>
      <c r="K24" s="20">
        <f>(Pigments!K29/1000)*$K$2</f>
        <v>1.5646704974920825E-2</v>
      </c>
      <c r="L24" s="20">
        <f>(Pigments!N29/1000)*$L$2</f>
        <v>1.2087290702858444E-2</v>
      </c>
      <c r="M24" s="20">
        <f>(Pigments!N29/1000)*$M$2</f>
        <v>1.7123710966774484E-2</v>
      </c>
      <c r="N24" s="20">
        <f>(Pigments!M29/1000)*$N$2</f>
        <v>3.5765965903167855E-3</v>
      </c>
      <c r="O24" s="20">
        <f>(Pigments!N29/1000)*$O$2</f>
        <v>1.2087290702858444E-2</v>
      </c>
    </row>
    <row r="25" spans="1:23" s="11" customFormat="1" x14ac:dyDescent="0.2">
      <c r="A25" s="11">
        <v>20</v>
      </c>
      <c r="B25" s="10" t="s">
        <v>77</v>
      </c>
      <c r="C25" s="20">
        <f>(Pigments!B30/1000)*$C$2</f>
        <v>4.2807057012202325E-2</v>
      </c>
      <c r="D25" s="20">
        <f>(Pigments!C30/1000)*$D$2</f>
        <v>7.4388101381190541E-3</v>
      </c>
      <c r="E25" s="20">
        <f>(Pigments!D30/1000)*$E$2</f>
        <v>3.9175884436902383E-2</v>
      </c>
      <c r="F25" s="20">
        <f>(Pigments!E30/1000)*$F$2</f>
        <v>8.0163367581954584E-3</v>
      </c>
      <c r="G25" s="20">
        <f>(Pigments!F30/1000)*$G$2</f>
        <v>1.0862108547824064E-2</v>
      </c>
      <c r="H25" s="20">
        <f>(Pigments!G30/1000)*$H$2</f>
        <v>1.2080458714992177E-2</v>
      </c>
      <c r="I25" s="20">
        <f>(Pigments!J30/1000)*$I$2</f>
        <v>0.17402223619419277</v>
      </c>
      <c r="J25" s="20">
        <f>(Pigments!I30/1000)*$J$2</f>
        <v>2.4091245900431928E-2</v>
      </c>
      <c r="K25" s="20">
        <f>(Pigments!K30/1000)*$K$2</f>
        <v>1.549333021607853E-2</v>
      </c>
      <c r="L25" s="20">
        <f>(Pigments!N30/1000)*$L$2</f>
        <v>2.8404743310259276E-2</v>
      </c>
      <c r="M25" s="20">
        <f>(Pigments!N30/1000)*$M$2</f>
        <v>4.0240168494936314E-2</v>
      </c>
      <c r="N25" s="20">
        <f>(Pigments!M30/1000)*$N$2</f>
        <v>7.3763673394850859E-3</v>
      </c>
      <c r="O25" s="20">
        <f>(Pigments!N30/1000)*$O$2</f>
        <v>2.8404743310259276E-2</v>
      </c>
    </row>
    <row r="26" spans="1:23" s="11" customFormat="1" x14ac:dyDescent="0.2">
      <c r="A26" s="11">
        <v>21</v>
      </c>
      <c r="B26" s="10" t="s">
        <v>78</v>
      </c>
      <c r="C26" s="20">
        <f>(Pigments!B31/1000)*$C$2</f>
        <v>3.5824174198522463E-2</v>
      </c>
      <c r="D26" s="20">
        <f>(Pigments!C31/1000)*$D$2</f>
        <v>1.837927482133636E-3</v>
      </c>
      <c r="E26" s="20">
        <f>(Pigments!D31/1000)*$E$2</f>
        <v>9.7038779201128987E-3</v>
      </c>
      <c r="F26" s="20">
        <f>(Pigments!E31/1000)*$F$2</f>
        <v>6.0530882126468046E-3</v>
      </c>
      <c r="G26" s="20">
        <f>(Pigments!F31/1000)*$G$2</f>
        <v>1.9905914038198472E-2</v>
      </c>
      <c r="H26" s="20">
        <f>(Pigments!G31/1000)*$H$2</f>
        <v>3.2695241907263173E-3</v>
      </c>
      <c r="I26" s="20">
        <f>(Pigments!J31/1000)*$I$2</f>
        <v>0.11342955560692122</v>
      </c>
      <c r="J26" s="20">
        <f>(Pigments!I31/1000)*$J$2</f>
        <v>2.4604203943965178E-2</v>
      </c>
      <c r="K26" s="20">
        <f>(Pigments!K31/1000)*$K$2</f>
        <v>9.8995332081040759E-3</v>
      </c>
      <c r="L26" s="20">
        <f>(Pigments!N31/1000)*$L$2</f>
        <v>1.7312353115337315E-2</v>
      </c>
      <c r="M26" s="20">
        <f>(Pigments!N31/1000)*$M$2</f>
        <v>2.4525903958913478E-2</v>
      </c>
      <c r="N26" s="20">
        <f>(Pigments!M31/1000)*$N$2</f>
        <v>1.99638209318988E-3</v>
      </c>
      <c r="O26" s="20">
        <f>(Pigments!N31/1000)*$O$2</f>
        <v>1.7312353115337315E-2</v>
      </c>
    </row>
    <row r="27" spans="1:23" s="11" customFormat="1" x14ac:dyDescent="0.2">
      <c r="A27" s="11">
        <v>22</v>
      </c>
      <c r="B27" s="10" t="s">
        <v>79</v>
      </c>
      <c r="C27" s="20">
        <f>(Pigments!B32/1000)*$C$2</f>
        <v>5.2493327755777947E-2</v>
      </c>
      <c r="D27" s="20">
        <f>(Pigments!C32/1000)*$D$2</f>
        <v>7.5972865436239774E-3</v>
      </c>
      <c r="E27" s="20">
        <f>(Pigments!D32/1000)*$E$2</f>
        <v>9.6134317850015291E-2</v>
      </c>
      <c r="F27" s="20">
        <f>(Pigments!E32/1000)*$F$2</f>
        <v>1.9464280806149519E-2</v>
      </c>
      <c r="G27" s="20">
        <f>(Pigments!F32/1000)*$G$2</f>
        <v>3.3656382760125142E-2</v>
      </c>
      <c r="H27" s="20">
        <f>(Pigments!G32/1000)*$H$2</f>
        <v>3.5366814967401884E-2</v>
      </c>
      <c r="I27" s="20">
        <f>(Pigments!J32/1000)*$I$2</f>
        <v>0.27968015436034005</v>
      </c>
      <c r="J27" s="20">
        <f>(Pigments!I32/1000)*$J$2</f>
        <v>5.4725145398002863E-2</v>
      </c>
      <c r="K27" s="20">
        <f>(Pigments!K32/1000)*$K$2</f>
        <v>2.5976702839499526E-2</v>
      </c>
      <c r="L27" s="20">
        <f>(Pigments!N32/1000)*$L$2</f>
        <v>6.9080028974871852E-2</v>
      </c>
      <c r="M27" s="20">
        <f>(Pigments!N32/1000)*$M$2</f>
        <v>9.7863655207893252E-2</v>
      </c>
      <c r="N27" s="20">
        <f>(Pigments!M32/1000)*$N$2</f>
        <v>2.1595092122072987E-2</v>
      </c>
      <c r="O27" s="20">
        <f>(Pigments!N32/1000)*$O$2</f>
        <v>6.9080028974871852E-2</v>
      </c>
    </row>
    <row r="28" spans="1:23" s="11" customFormat="1" x14ac:dyDescent="0.2"/>
    <row r="30" spans="1:23" x14ac:dyDescent="0.2">
      <c r="N30" t="s">
        <v>88</v>
      </c>
    </row>
    <row r="31" spans="1:23" x14ac:dyDescent="0.2">
      <c r="A31" t="s">
        <v>56</v>
      </c>
      <c r="B31" t="s">
        <v>57</v>
      </c>
      <c r="C31" s="9" t="s">
        <v>81</v>
      </c>
      <c r="D31" s="9" t="s">
        <v>85</v>
      </c>
      <c r="E31" s="9" t="s">
        <v>90</v>
      </c>
      <c r="F31" s="9" t="s">
        <v>80</v>
      </c>
      <c r="G31" s="9" t="s">
        <v>91</v>
      </c>
      <c r="H31" s="9" t="s">
        <v>92</v>
      </c>
      <c r="I31" s="9" t="s">
        <v>49</v>
      </c>
      <c r="J31" s="9" t="s">
        <v>50</v>
      </c>
      <c r="K31" s="9" t="s">
        <v>49</v>
      </c>
      <c r="L31" s="9" t="s">
        <v>51</v>
      </c>
      <c r="M31" s="9" t="s">
        <v>52</v>
      </c>
      <c r="N31" s="9" t="s">
        <v>53</v>
      </c>
      <c r="O31" s="9" t="s">
        <v>51</v>
      </c>
      <c r="P31" s="12" t="s">
        <v>93</v>
      </c>
      <c r="Q31" s="4" t="s">
        <v>45</v>
      </c>
      <c r="R31" s="4" t="s">
        <v>80</v>
      </c>
      <c r="S31" s="4" t="s">
        <v>82</v>
      </c>
      <c r="T31" s="4" t="s">
        <v>83</v>
      </c>
      <c r="U31" s="4" t="s">
        <v>84</v>
      </c>
      <c r="V31" s="4" t="s">
        <v>87</v>
      </c>
      <c r="W31" s="4" t="s">
        <v>86</v>
      </c>
    </row>
    <row r="32" spans="1:23" x14ac:dyDescent="0.2">
      <c r="A32">
        <v>1</v>
      </c>
      <c r="B32" t="s">
        <v>58</v>
      </c>
      <c r="C32" s="19">
        <v>0.28889254225881866</v>
      </c>
      <c r="D32" s="19">
        <v>7.549013922612622E-3</v>
      </c>
      <c r="E32" s="19">
        <v>2.1673393230745932E-2</v>
      </c>
      <c r="F32" s="19">
        <v>5.348365817717516E-2</v>
      </c>
      <c r="G32" s="19">
        <v>2.7415945142585885E-2</v>
      </c>
      <c r="H32" s="19">
        <v>3.495488708342051E-3</v>
      </c>
      <c r="I32" s="19">
        <v>2.1343567617804577E-3</v>
      </c>
      <c r="J32" s="19">
        <v>1.5514563173446006E-2</v>
      </c>
      <c r="K32" s="19">
        <f>+K6+L6+M6+J6</f>
        <v>0.35205742407173451</v>
      </c>
      <c r="M32" s="4">
        <v>1</v>
      </c>
      <c r="N32" s="4" t="s">
        <v>58</v>
      </c>
      <c r="O32" s="8">
        <f>+C32/K32</f>
        <v>0.82058358240999485</v>
      </c>
      <c r="P32" s="8">
        <f>+D32/K32</f>
        <v>2.1442564213826804E-2</v>
      </c>
      <c r="Q32" s="8">
        <f>+E32/K32</f>
        <v>6.156209683091303E-2</v>
      </c>
      <c r="R32" s="8">
        <f>+F32/K32</f>
        <v>0.15191742744296577</v>
      </c>
      <c r="S32" s="8">
        <f>+G32/K32</f>
        <v>7.7873503775337707E-2</v>
      </c>
      <c r="T32" s="8">
        <f>+H32/K32</f>
        <v>9.9287459071728517E-3</v>
      </c>
      <c r="U32" s="8">
        <f>+I32/K32</f>
        <v>6.062524508347154E-3</v>
      </c>
      <c r="V32" s="8">
        <f>+J32/K32</f>
        <v>4.406827441390581E-2</v>
      </c>
      <c r="W32" s="8">
        <f>+K32/K32</f>
        <v>1</v>
      </c>
    </row>
    <row r="33" spans="1:24" x14ac:dyDescent="0.2">
      <c r="A33">
        <v>2</v>
      </c>
      <c r="B33" t="s">
        <v>59</v>
      </c>
      <c r="C33" s="19">
        <v>0.24956784796312051</v>
      </c>
      <c r="D33" s="19">
        <v>5.3676601342788569E-3</v>
      </c>
      <c r="E33" s="19">
        <v>3.6103267125559314E-2</v>
      </c>
      <c r="F33" s="19">
        <v>5.3145844803510596E-2</v>
      </c>
      <c r="G33" s="19">
        <v>2.2094176994510828E-2</v>
      </c>
      <c r="H33" s="19">
        <v>6.2580221511193993E-3</v>
      </c>
      <c r="I33" s="19">
        <v>3.8211686571142946E-3</v>
      </c>
      <c r="J33" s="19">
        <v>1.5537080950641165E-2</v>
      </c>
      <c r="K33" s="19">
        <f t="shared" ref="K33:K53" si="0">+K7+L7+M7+J7</f>
        <v>0.80014739779293498</v>
      </c>
      <c r="M33" s="4">
        <v>2</v>
      </c>
      <c r="N33" s="4" t="s">
        <v>59</v>
      </c>
      <c r="O33" s="8">
        <f t="shared" ref="O33:O53" si="1">+C33/K33</f>
        <v>0.31190234280772428</v>
      </c>
      <c r="P33" s="8">
        <f t="shared" ref="P33:P53" si="2">+D33/K33</f>
        <v>6.7083391748627786E-3</v>
      </c>
      <c r="Q33" s="8">
        <f t="shared" ref="Q33:Q53" si="3">+E33/K33</f>
        <v>4.5120770529459682E-2</v>
      </c>
      <c r="R33" s="8">
        <f t="shared" ref="R33:R53" si="4">+F33/K33</f>
        <v>6.6420068290047568E-2</v>
      </c>
      <c r="S33" s="8">
        <f t="shared" ref="S33:S53" si="5">+G33/K33</f>
        <v>2.7612633691559463E-2</v>
      </c>
      <c r="T33" s="8">
        <f t="shared" ref="T33:T53" si="6">+H33/K33</f>
        <v>7.8210866752563921E-3</v>
      </c>
      <c r="U33" s="8">
        <f t="shared" ref="U33:U53" si="7">+I33/K33</f>
        <v>4.7755809337808415E-3</v>
      </c>
      <c r="V33" s="8">
        <f t="shared" ref="V33:V53" si="8">+J33/K33</f>
        <v>1.9417773517101292E-2</v>
      </c>
      <c r="W33" s="8">
        <f t="shared" ref="W33:W53" si="9">+K33/K33</f>
        <v>1</v>
      </c>
    </row>
    <row r="34" spans="1:24" x14ac:dyDescent="0.2">
      <c r="A34">
        <v>3</v>
      </c>
      <c r="B34" t="s">
        <v>60</v>
      </c>
      <c r="C34" s="19">
        <v>5.9011310573965907E-2</v>
      </c>
      <c r="D34" s="19">
        <v>5.7187253196648693E-3</v>
      </c>
      <c r="E34" s="19">
        <v>5.1576145677378865E-2</v>
      </c>
      <c r="F34" s="19">
        <v>2.1262899273727737E-2</v>
      </c>
      <c r="G34" s="19">
        <v>2.4823870444483646E-2</v>
      </c>
      <c r="H34" s="19">
        <v>1.7596388524466863E-2</v>
      </c>
      <c r="I34" s="19">
        <v>1.0744412001812927E-2</v>
      </c>
      <c r="J34" s="19">
        <v>2.7484866874285085E-2</v>
      </c>
      <c r="K34" s="19">
        <f t="shared" si="0"/>
        <v>0.12104934357119898</v>
      </c>
      <c r="M34" s="4">
        <v>3</v>
      </c>
      <c r="N34" s="4" t="s">
        <v>60</v>
      </c>
      <c r="O34" s="8">
        <f t="shared" si="1"/>
        <v>0.48749798084825258</v>
      </c>
      <c r="P34" s="8">
        <f t="shared" si="2"/>
        <v>4.7242927148144515E-2</v>
      </c>
      <c r="Q34" s="8">
        <f t="shared" si="3"/>
        <v>0.4260753850932098</v>
      </c>
      <c r="R34" s="8">
        <f t="shared" si="4"/>
        <v>0.17565480857995147</v>
      </c>
      <c r="S34" s="8">
        <f t="shared" si="5"/>
        <v>0.20507232597988195</v>
      </c>
      <c r="T34" s="8">
        <f t="shared" si="6"/>
        <v>0.14536541880639769</v>
      </c>
      <c r="U34" s="8">
        <f t="shared" si="7"/>
        <v>8.8760596999795063E-2</v>
      </c>
      <c r="V34" s="8">
        <f t="shared" si="8"/>
        <v>0.22705506749087817</v>
      </c>
      <c r="W34" s="8">
        <f t="shared" si="9"/>
        <v>1</v>
      </c>
    </row>
    <row r="35" spans="1:24" x14ac:dyDescent="0.2">
      <c r="A35">
        <v>4</v>
      </c>
      <c r="B35" t="s">
        <v>61</v>
      </c>
      <c r="C35" s="19">
        <v>2.8395931206511769E-2</v>
      </c>
      <c r="D35" s="19">
        <v>5.7320233380569552E-4</v>
      </c>
      <c r="E35" s="19">
        <v>2.8948838703855482E-2</v>
      </c>
      <c r="F35" s="19">
        <v>1.0106522953729222E-2</v>
      </c>
      <c r="G35" s="19">
        <v>3.9056267202591158E-2</v>
      </c>
      <c r="H35" s="19">
        <v>1.1662244788934118E-2</v>
      </c>
      <c r="I35" s="19">
        <v>7.1210045575019762E-3</v>
      </c>
      <c r="J35" s="19">
        <v>8.6018186581803997E-3</v>
      </c>
      <c r="K35" s="19">
        <f t="shared" si="0"/>
        <v>9.9714073841598735E-2</v>
      </c>
      <c r="M35" s="4">
        <v>4</v>
      </c>
      <c r="N35" s="21" t="s">
        <v>61</v>
      </c>
      <c r="O35" s="14">
        <f t="shared" si="1"/>
        <v>0.28477355414863764</v>
      </c>
      <c r="P35" s="14">
        <f t="shared" si="2"/>
        <v>5.7484596880101281E-3</v>
      </c>
      <c r="Q35" s="14">
        <f t="shared" si="3"/>
        <v>0.29031848352562845</v>
      </c>
      <c r="R35" s="14">
        <f t="shared" si="4"/>
        <v>0.1013550300811497</v>
      </c>
      <c r="S35" s="14">
        <f t="shared" si="5"/>
        <v>0.39168259502298719</v>
      </c>
      <c r="T35" s="14">
        <f t="shared" si="6"/>
        <v>0.11695685814081001</v>
      </c>
      <c r="U35" s="14">
        <f t="shared" si="7"/>
        <v>7.1414237561029562E-2</v>
      </c>
      <c r="V35" s="14">
        <f t="shared" si="8"/>
        <v>8.6264840325798536E-2</v>
      </c>
      <c r="W35" s="14">
        <f t="shared" si="9"/>
        <v>1</v>
      </c>
      <c r="X35" s="11"/>
    </row>
    <row r="36" spans="1:24" x14ac:dyDescent="0.2">
      <c r="A36">
        <v>5</v>
      </c>
      <c r="B36" t="s">
        <v>62</v>
      </c>
      <c r="C36" s="19">
        <v>5.4072935691503845E-3</v>
      </c>
      <c r="D36" s="19">
        <v>2.3917923524221951E-4</v>
      </c>
      <c r="E36" s="19">
        <v>5.4938877281023226E-3</v>
      </c>
      <c r="F36" s="19">
        <v>1.6934294414812552E-3</v>
      </c>
      <c r="G36" s="19">
        <v>1.186983014655623E-2</v>
      </c>
      <c r="H36" s="19">
        <v>2.5516091187815729E-3</v>
      </c>
      <c r="I36" s="19">
        <v>1.5580208178315772E-3</v>
      </c>
      <c r="J36" s="19">
        <v>1.4833960516186431E-3</v>
      </c>
      <c r="K36" s="19">
        <f t="shared" si="0"/>
        <v>2.678289851245249E-2</v>
      </c>
      <c r="M36" s="4">
        <v>5</v>
      </c>
      <c r="N36" s="22" t="s">
        <v>62</v>
      </c>
      <c r="O36" s="23">
        <f t="shared" si="1"/>
        <v>0.20189351673928449</v>
      </c>
      <c r="P36" s="23">
        <f t="shared" si="2"/>
        <v>8.9302968881809063E-3</v>
      </c>
      <c r="Q36" s="23">
        <f t="shared" si="3"/>
        <v>0.20512670522004869</v>
      </c>
      <c r="R36" s="23">
        <f t="shared" si="4"/>
        <v>6.3228012483186199E-2</v>
      </c>
      <c r="S36" s="23">
        <f t="shared" si="5"/>
        <v>0.44318691425565643</v>
      </c>
      <c r="T36" s="23">
        <f t="shared" si="6"/>
        <v>9.5270088769339997E-2</v>
      </c>
      <c r="U36" s="23">
        <f t="shared" si="7"/>
        <v>5.8172225724829156E-2</v>
      </c>
      <c r="V36" s="23">
        <f t="shared" si="8"/>
        <v>5.5385941552552657E-2</v>
      </c>
      <c r="W36" s="23">
        <f t="shared" si="9"/>
        <v>1</v>
      </c>
      <c r="X36" s="11"/>
    </row>
    <row r="37" spans="1:24" x14ac:dyDescent="0.2">
      <c r="A37">
        <v>6</v>
      </c>
      <c r="B37" t="s">
        <v>63</v>
      </c>
      <c r="C37" s="19">
        <v>1.9425599190425549E-2</v>
      </c>
      <c r="D37" s="19">
        <v>2.1497002545171847E-3</v>
      </c>
      <c r="E37" s="19">
        <v>2.240640570314403E-2</v>
      </c>
      <c r="F37" s="19">
        <v>5.6811959907680518E-3</v>
      </c>
      <c r="G37" s="19">
        <v>3.2893560967974002E-2</v>
      </c>
      <c r="H37" s="19">
        <v>8.1856150025071735E-3</v>
      </c>
      <c r="I37" s="19">
        <v>4.9981631147134921E-3</v>
      </c>
      <c r="J37" s="19">
        <v>7.5994741845457946E-3</v>
      </c>
      <c r="K37" s="19">
        <f t="shared" si="0"/>
        <v>5.1902042271591987E-2</v>
      </c>
      <c r="M37" s="4">
        <v>6</v>
      </c>
      <c r="N37" s="21" t="s">
        <v>63</v>
      </c>
      <c r="O37" s="14">
        <f t="shared" si="1"/>
        <v>0.37427427400208368</v>
      </c>
      <c r="P37" s="14">
        <f t="shared" si="2"/>
        <v>4.1418413619800844E-2</v>
      </c>
      <c r="Q37" s="14">
        <f t="shared" si="3"/>
        <v>0.43170566556699697</v>
      </c>
      <c r="R37" s="14">
        <f t="shared" si="4"/>
        <v>0.1094599700150449</v>
      </c>
      <c r="S37" s="14">
        <f t="shared" si="5"/>
        <v>0.6337623632582553</v>
      </c>
      <c r="T37" s="14">
        <f t="shared" si="6"/>
        <v>0.15771277283606006</v>
      </c>
      <c r="U37" s="14">
        <f t="shared" si="7"/>
        <v>9.6299931485531967E-2</v>
      </c>
      <c r="V37" s="14">
        <f t="shared" si="8"/>
        <v>0.14641955984659361</v>
      </c>
      <c r="W37" s="14">
        <f t="shared" si="9"/>
        <v>1</v>
      </c>
      <c r="X37" s="11"/>
    </row>
    <row r="38" spans="1:24" x14ac:dyDescent="0.2">
      <c r="A38">
        <v>7</v>
      </c>
      <c r="B38" t="s">
        <v>64</v>
      </c>
      <c r="C38" s="19">
        <v>1.665647894092517E-2</v>
      </c>
      <c r="D38" s="19">
        <v>2.5217919882111694E-3</v>
      </c>
      <c r="E38" s="19">
        <v>5.5307833823299481E-3</v>
      </c>
      <c r="F38" s="19">
        <v>4.1867175570473904E-3</v>
      </c>
      <c r="G38" s="19">
        <v>1.0156955698412405E-2</v>
      </c>
      <c r="H38" s="19">
        <v>3.6082203380000203E-4</v>
      </c>
      <c r="I38" s="19">
        <v>2.2031910611025517E-4</v>
      </c>
      <c r="J38" s="19">
        <v>5.3486909386919529E-3</v>
      </c>
      <c r="K38" s="19">
        <f t="shared" si="0"/>
        <v>2.7235907124743226E-2</v>
      </c>
      <c r="M38" s="4">
        <v>7</v>
      </c>
      <c r="N38" s="21" t="s">
        <v>64</v>
      </c>
      <c r="O38" s="14">
        <f t="shared" si="1"/>
        <v>0.61156321559758597</v>
      </c>
      <c r="P38" s="14">
        <f t="shared" si="2"/>
        <v>9.2590710368525841E-2</v>
      </c>
      <c r="Q38" s="14">
        <f t="shared" si="3"/>
        <v>0.20306954921671591</v>
      </c>
      <c r="R38" s="14">
        <f t="shared" si="4"/>
        <v>0.15372051086353752</v>
      </c>
      <c r="S38" s="14">
        <f t="shared" si="5"/>
        <v>0.37292518482650544</v>
      </c>
      <c r="T38" s="14">
        <f t="shared" si="6"/>
        <v>1.3248027030911817E-2</v>
      </c>
      <c r="U38" s="14">
        <f t="shared" si="7"/>
        <v>8.0892883464894795E-3</v>
      </c>
      <c r="V38" s="14">
        <f t="shared" si="8"/>
        <v>0.19638380003994008</v>
      </c>
      <c r="W38" s="14">
        <f t="shared" si="9"/>
        <v>1</v>
      </c>
      <c r="X38" s="11"/>
    </row>
    <row r="39" spans="1:24" x14ac:dyDescent="0.2">
      <c r="A39">
        <v>8</v>
      </c>
      <c r="B39" t="s">
        <v>65</v>
      </c>
      <c r="C39" s="19">
        <v>0.10261021350549787</v>
      </c>
      <c r="D39" s="19">
        <v>1.0938073123241708E-2</v>
      </c>
      <c r="E39" s="19">
        <v>1.6619446985243189E-2</v>
      </c>
      <c r="F39" s="19">
        <v>1.1926902988686698E-2</v>
      </c>
      <c r="G39" s="19">
        <v>9.2658518508059382E-3</v>
      </c>
      <c r="H39" s="19">
        <v>4.3559102590061101E-3</v>
      </c>
      <c r="I39" s="19">
        <v>2.6597329560329938E-3</v>
      </c>
      <c r="J39" s="19">
        <v>1.1807727448310977E-2</v>
      </c>
      <c r="K39" s="19">
        <f t="shared" si="0"/>
        <v>0.14574792771570708</v>
      </c>
      <c r="M39" s="4">
        <v>8</v>
      </c>
      <c r="N39" s="21" t="s">
        <v>65</v>
      </c>
      <c r="O39" s="14">
        <f t="shared" si="1"/>
        <v>0.70402519688408371</v>
      </c>
      <c r="P39" s="14">
        <f t="shared" si="2"/>
        <v>7.5047880917918017E-2</v>
      </c>
      <c r="Q39" s="14">
        <f t="shared" si="3"/>
        <v>0.1140287017847742</v>
      </c>
      <c r="R39" s="14">
        <f t="shared" si="4"/>
        <v>8.1832401843483296E-2</v>
      </c>
      <c r="S39" s="14">
        <f t="shared" si="5"/>
        <v>6.3574501511127618E-2</v>
      </c>
      <c r="T39" s="14">
        <f t="shared" si="6"/>
        <v>2.9886601664091305E-2</v>
      </c>
      <c r="U39" s="14">
        <f t="shared" si="7"/>
        <v>1.8248856074448032E-2</v>
      </c>
      <c r="V39" s="14">
        <f t="shared" si="8"/>
        <v>8.1014719271637864E-2</v>
      </c>
      <c r="W39" s="14">
        <f t="shared" si="9"/>
        <v>1</v>
      </c>
      <c r="X39" s="11"/>
    </row>
    <row r="40" spans="1:24" x14ac:dyDescent="0.2">
      <c r="A40">
        <v>9</v>
      </c>
      <c r="B40" t="s">
        <v>66</v>
      </c>
      <c r="C40" s="19">
        <v>1.6365196214871609E-2</v>
      </c>
      <c r="D40" s="19">
        <v>1.7837073949300822E-3</v>
      </c>
      <c r="E40" s="19">
        <v>1.2890021253618489E-2</v>
      </c>
      <c r="F40" s="19">
        <v>4.5005047183710603E-3</v>
      </c>
      <c r="G40" s="19">
        <v>1.3406707276009226E-2</v>
      </c>
      <c r="H40" s="19">
        <v>3.7259059097781255E-3</v>
      </c>
      <c r="I40" s="19">
        <v>2.275050253578026E-3</v>
      </c>
      <c r="J40" s="19">
        <v>9.3370838265412568E-3</v>
      </c>
      <c r="K40" s="19">
        <f t="shared" si="0"/>
        <v>4.1184852415447962E-2</v>
      </c>
      <c r="M40" s="4">
        <v>9</v>
      </c>
      <c r="N40" s="21" t="s">
        <v>66</v>
      </c>
      <c r="O40" s="14">
        <f t="shared" si="1"/>
        <v>0.39735959351728095</v>
      </c>
      <c r="P40" s="14">
        <f t="shared" si="2"/>
        <v>4.3309792079309094E-2</v>
      </c>
      <c r="Q40" s="14">
        <f t="shared" si="3"/>
        <v>0.31297966358096235</v>
      </c>
      <c r="R40" s="14">
        <f t="shared" si="4"/>
        <v>0.10927572771106915</v>
      </c>
      <c r="S40" s="14">
        <f t="shared" si="5"/>
        <v>0.32552519894378751</v>
      </c>
      <c r="T40" s="14">
        <f t="shared" si="6"/>
        <v>9.0467870861680719E-2</v>
      </c>
      <c r="U40" s="14">
        <f t="shared" si="7"/>
        <v>5.5239975868522986E-2</v>
      </c>
      <c r="V40" s="14">
        <f t="shared" si="8"/>
        <v>0.22671160096324697</v>
      </c>
      <c r="W40" s="14">
        <f t="shared" si="9"/>
        <v>1</v>
      </c>
      <c r="X40" s="11"/>
    </row>
    <row r="41" spans="1:24" x14ac:dyDescent="0.2">
      <c r="A41">
        <v>10</v>
      </c>
      <c r="B41" t="s">
        <v>67</v>
      </c>
      <c r="C41" s="19">
        <v>0.12177111406382343</v>
      </c>
      <c r="D41" s="19">
        <v>6.8675285387583456E-3</v>
      </c>
      <c r="E41" s="19">
        <v>2.8495753603950156E-2</v>
      </c>
      <c r="F41" s="19">
        <v>1.5294194116740684E-2</v>
      </c>
      <c r="G41" s="19">
        <v>9.5748839259319572E-3</v>
      </c>
      <c r="H41" s="19">
        <v>1.1867726081002729E-2</v>
      </c>
      <c r="I41" s="19">
        <v>7.2464721020256834E-3</v>
      </c>
      <c r="J41" s="19">
        <v>2.8989609392052498E-2</v>
      </c>
      <c r="K41" s="19">
        <f t="shared" si="0"/>
        <v>0.27081278636861983</v>
      </c>
      <c r="M41" s="4">
        <v>10</v>
      </c>
      <c r="N41" s="21" t="s">
        <v>67</v>
      </c>
      <c r="O41" s="14">
        <f t="shared" si="1"/>
        <v>0.44965053421840034</v>
      </c>
      <c r="P41" s="14">
        <f t="shared" si="2"/>
        <v>2.5358952325871841E-2</v>
      </c>
      <c r="Q41" s="14">
        <f t="shared" si="3"/>
        <v>0.10522307305373257</v>
      </c>
      <c r="R41" s="14">
        <f t="shared" si="4"/>
        <v>5.6475155112959925E-2</v>
      </c>
      <c r="S41" s="14">
        <f t="shared" si="5"/>
        <v>3.5356099888500088E-2</v>
      </c>
      <c r="T41" s="14">
        <f t="shared" si="6"/>
        <v>4.3822620933595222E-2</v>
      </c>
      <c r="U41" s="14">
        <f t="shared" si="7"/>
        <v>2.6758234717034621E-2</v>
      </c>
      <c r="V41" s="14">
        <f t="shared" si="8"/>
        <v>0.10704667892819865</v>
      </c>
      <c r="W41" s="14">
        <f t="shared" si="9"/>
        <v>1</v>
      </c>
      <c r="X41" s="11"/>
    </row>
    <row r="42" spans="1:24" x14ac:dyDescent="0.2">
      <c r="A42">
        <v>11</v>
      </c>
      <c r="B42" t="s">
        <v>68</v>
      </c>
      <c r="C42" s="19">
        <v>1.1477542808135614E-2</v>
      </c>
      <c r="D42" s="19">
        <v>1.40813340242647E-3</v>
      </c>
      <c r="E42" s="19">
        <v>2.1142559948811021E-2</v>
      </c>
      <c r="F42" s="19">
        <v>4.9311870147991949E-3</v>
      </c>
      <c r="G42" s="19">
        <v>2.9929739997549283E-2</v>
      </c>
      <c r="H42" s="19">
        <v>8.5525347009545137E-3</v>
      </c>
      <c r="I42" s="19">
        <v>5.2222054746680693E-3</v>
      </c>
      <c r="J42" s="19">
        <v>1.0283550924507183E-2</v>
      </c>
      <c r="K42" s="19">
        <f t="shared" si="0"/>
        <v>3.510721137128707E-2</v>
      </c>
      <c r="M42" s="4">
        <v>11</v>
      </c>
      <c r="N42" s="21" t="s">
        <v>68</v>
      </c>
      <c r="O42" s="14">
        <f t="shared" si="1"/>
        <v>0.32692835345853433</v>
      </c>
      <c r="P42" s="14">
        <f t="shared" si="2"/>
        <v>4.0109520164798157E-2</v>
      </c>
      <c r="Q42" s="14">
        <f t="shared" si="3"/>
        <v>0.60222840615882023</v>
      </c>
      <c r="R42" s="14">
        <f t="shared" si="4"/>
        <v>0.1404608005645312</v>
      </c>
      <c r="S42" s="14">
        <f t="shared" si="5"/>
        <v>0.85252399232220832</v>
      </c>
      <c r="T42" s="14">
        <f t="shared" si="6"/>
        <v>0.24361190669644942</v>
      </c>
      <c r="U42" s="14">
        <f t="shared" si="7"/>
        <v>0.14875022169773142</v>
      </c>
      <c r="V42" s="14">
        <f t="shared" si="8"/>
        <v>0.29291847807991184</v>
      </c>
      <c r="W42" s="14">
        <f t="shared" si="9"/>
        <v>1</v>
      </c>
      <c r="X42" s="11"/>
    </row>
    <row r="43" spans="1:24" x14ac:dyDescent="0.2">
      <c r="A43">
        <v>12</v>
      </c>
      <c r="B43" t="s">
        <v>69</v>
      </c>
      <c r="C43" s="19">
        <v>6.7600237586732559E-2</v>
      </c>
      <c r="D43" s="19">
        <v>7.1165780751597874E-3</v>
      </c>
      <c r="E43" s="19">
        <v>9.7455618144694736E-2</v>
      </c>
      <c r="F43" s="19">
        <v>1.7278914202462185E-2</v>
      </c>
      <c r="G43" s="19">
        <v>3.2083409153672117E-2</v>
      </c>
      <c r="H43" s="19">
        <v>3.3467452050211455E-2</v>
      </c>
      <c r="I43" s="19">
        <v>2.0435334954010703E-2</v>
      </c>
      <c r="J43" s="19">
        <v>4.9826941568784727E-2</v>
      </c>
      <c r="K43" s="19">
        <f t="shared" si="0"/>
        <v>0.26238160852750758</v>
      </c>
      <c r="M43" s="4">
        <v>12</v>
      </c>
      <c r="N43" s="21" t="s">
        <v>69</v>
      </c>
      <c r="O43" s="14">
        <f t="shared" si="1"/>
        <v>0.25764091456755239</v>
      </c>
      <c r="P43" s="14">
        <f t="shared" si="2"/>
        <v>2.7123006506051275E-2</v>
      </c>
      <c r="Q43" s="14">
        <f t="shared" si="3"/>
        <v>0.37142701689961505</v>
      </c>
      <c r="R43" s="14">
        <f t="shared" si="4"/>
        <v>6.5854136269046834E-2</v>
      </c>
      <c r="S43" s="14">
        <f t="shared" si="5"/>
        <v>0.12227766013679482</v>
      </c>
      <c r="T43" s="14">
        <f t="shared" si="6"/>
        <v>0.12755258357486132</v>
      </c>
      <c r="U43" s="14">
        <f t="shared" si="7"/>
        <v>7.7884021935433409E-2</v>
      </c>
      <c r="V43" s="14">
        <f t="shared" si="8"/>
        <v>0.18990256919459722</v>
      </c>
      <c r="W43" s="14">
        <f t="shared" si="9"/>
        <v>1</v>
      </c>
      <c r="X43" s="11"/>
    </row>
    <row r="44" spans="1:24" x14ac:dyDescent="0.2">
      <c r="A44">
        <v>13</v>
      </c>
      <c r="B44" t="s">
        <v>70</v>
      </c>
      <c r="C44" s="19">
        <v>4.6903739537836834E-3</v>
      </c>
      <c r="D44" s="19">
        <v>4.6936007985156903E-4</v>
      </c>
      <c r="E44" s="19">
        <v>8.0677434228169278E-3</v>
      </c>
      <c r="F44" s="19">
        <v>1.3283342919043005E-3</v>
      </c>
      <c r="G44" s="19">
        <v>1.7106917721886019E-2</v>
      </c>
      <c r="H44" s="19">
        <v>2.5946662784274107E-3</v>
      </c>
      <c r="I44" s="19">
        <v>1.5843116593994054E-3</v>
      </c>
      <c r="J44" s="19">
        <v>7.7048797457387368E-3</v>
      </c>
      <c r="K44" s="19">
        <f t="shared" si="0"/>
        <v>2.4821579150727937E-2</v>
      </c>
      <c r="M44" s="4">
        <v>13</v>
      </c>
      <c r="N44" s="21" t="s">
        <v>70</v>
      </c>
      <c r="O44" s="14">
        <f t="shared" si="1"/>
        <v>0.18896355970349815</v>
      </c>
      <c r="P44" s="14">
        <f t="shared" si="2"/>
        <v>1.8909356129253534E-2</v>
      </c>
      <c r="Q44" s="14">
        <f t="shared" si="3"/>
        <v>0.32502941790390993</v>
      </c>
      <c r="R44" s="14">
        <f t="shared" si="4"/>
        <v>5.3515301497863994E-2</v>
      </c>
      <c r="S44" s="14">
        <f t="shared" si="5"/>
        <v>0.68919538188948504</v>
      </c>
      <c r="T44" s="14">
        <f t="shared" si="6"/>
        <v>0.10453268354408134</v>
      </c>
      <c r="U44" s="14">
        <f t="shared" si="7"/>
        <v>6.382799618746024E-2</v>
      </c>
      <c r="V44" s="14">
        <f t="shared" si="8"/>
        <v>0.31041053830423909</v>
      </c>
      <c r="W44" s="14">
        <f t="shared" si="9"/>
        <v>1</v>
      </c>
      <c r="X44" s="11"/>
    </row>
    <row r="45" spans="1:24" x14ac:dyDescent="0.2">
      <c r="A45">
        <v>14</v>
      </c>
      <c r="B45" t="s">
        <v>71</v>
      </c>
      <c r="C45" s="19">
        <v>6.4758482654287738E-3</v>
      </c>
      <c r="D45" s="19">
        <v>1.0293000221025236E-5</v>
      </c>
      <c r="E45" s="19">
        <v>8.8515740835386509E-3</v>
      </c>
      <c r="F45" s="19">
        <v>1.7170125663658463E-3</v>
      </c>
      <c r="G45" s="19">
        <v>2.285383547361005E-2</v>
      </c>
      <c r="H45" s="19">
        <v>3.3588538152840319E-3</v>
      </c>
      <c r="I45" s="19">
        <v>2.0509270521671618E-3</v>
      </c>
      <c r="J45" s="19">
        <v>5.3063741772808835E-3</v>
      </c>
      <c r="K45" s="19">
        <f t="shared" si="0"/>
        <v>3.2676948545793519E-2</v>
      </c>
      <c r="M45" s="4">
        <v>14</v>
      </c>
      <c r="N45" s="21" t="s">
        <v>71</v>
      </c>
      <c r="O45" s="14">
        <f t="shared" si="1"/>
        <v>0.19817787625896316</v>
      </c>
      <c r="P45" s="14">
        <f t="shared" si="2"/>
        <v>3.1499269910715844E-4</v>
      </c>
      <c r="Q45" s="14">
        <f t="shared" si="3"/>
        <v>0.27088129331091132</v>
      </c>
      <c r="R45" s="14">
        <f t="shared" si="4"/>
        <v>5.2545070539852357E-2</v>
      </c>
      <c r="S45" s="14">
        <f t="shared" si="5"/>
        <v>0.69938707531343247</v>
      </c>
      <c r="T45" s="14">
        <f t="shared" si="6"/>
        <v>0.10278970236700437</v>
      </c>
      <c r="U45" s="14">
        <f t="shared" si="7"/>
        <v>6.276372621797871E-2</v>
      </c>
      <c r="V45" s="14">
        <f t="shared" si="8"/>
        <v>0.16238891369689931</v>
      </c>
      <c r="W45" s="14">
        <f t="shared" si="9"/>
        <v>1</v>
      </c>
      <c r="X45" s="11"/>
    </row>
    <row r="46" spans="1:24" x14ac:dyDescent="0.2">
      <c r="A46">
        <v>15</v>
      </c>
      <c r="B46" t="s">
        <v>72</v>
      </c>
      <c r="C46" s="19">
        <v>5.2868464185406366E-3</v>
      </c>
      <c r="D46" s="19">
        <v>5.3224411481298016E-4</v>
      </c>
      <c r="E46" s="19">
        <v>7.0041862867682722E-3</v>
      </c>
      <c r="F46" s="19">
        <v>1.04297295947653E-3</v>
      </c>
      <c r="G46" s="19">
        <v>8.886152042522277E-3</v>
      </c>
      <c r="H46" s="19">
        <v>1.7214397301985095E-3</v>
      </c>
      <c r="I46" s="19">
        <v>1.051116692031717E-3</v>
      </c>
      <c r="J46" s="19">
        <v>1.2159710404961143E-2</v>
      </c>
      <c r="K46" s="19">
        <f t="shared" si="0"/>
        <v>3.7897593451319316E-2</v>
      </c>
      <c r="M46" s="4">
        <v>15</v>
      </c>
      <c r="N46" s="21" t="s">
        <v>72</v>
      </c>
      <c r="O46" s="14">
        <f t="shared" si="1"/>
        <v>0.13950348655599365</v>
      </c>
      <c r="P46" s="14">
        <f t="shared" si="2"/>
        <v>1.404427211180744E-2</v>
      </c>
      <c r="Q46" s="14">
        <f t="shared" si="3"/>
        <v>0.18481876153337748</v>
      </c>
      <c r="R46" s="14">
        <f t="shared" si="4"/>
        <v>2.7520822946614339E-2</v>
      </c>
      <c r="S46" s="14">
        <f t="shared" si="5"/>
        <v>0.23447800330479629</v>
      </c>
      <c r="T46" s="14">
        <f t="shared" si="6"/>
        <v>4.5423457624288323E-2</v>
      </c>
      <c r="U46" s="14">
        <f t="shared" si="7"/>
        <v>2.7735710801318043E-2</v>
      </c>
      <c r="V46" s="14">
        <f t="shared" si="8"/>
        <v>0.32085705971226602</v>
      </c>
      <c r="W46" s="14">
        <f t="shared" si="9"/>
        <v>1</v>
      </c>
      <c r="X46" s="11"/>
    </row>
    <row r="47" spans="1:24" x14ac:dyDescent="0.2">
      <c r="A47">
        <v>16</v>
      </c>
      <c r="B47" t="s">
        <v>73</v>
      </c>
      <c r="C47" s="19">
        <v>2.477644458102686E-2</v>
      </c>
      <c r="D47" s="19">
        <v>5.2567560042334014E-3</v>
      </c>
      <c r="E47" s="19">
        <v>1.79440285315451E-2</v>
      </c>
      <c r="F47" s="19">
        <v>1.1322233201534347E-2</v>
      </c>
      <c r="G47" s="19">
        <v>0.23148965228323246</v>
      </c>
      <c r="H47" s="19">
        <v>2.9420640200648585E-3</v>
      </c>
      <c r="I47" s="19">
        <v>1.7964338491011241E-3</v>
      </c>
      <c r="J47" s="19">
        <v>3.3878919032045901E-2</v>
      </c>
      <c r="K47" s="19">
        <f t="shared" si="0"/>
        <v>0.16614264057199327</v>
      </c>
      <c r="M47" s="4">
        <v>16</v>
      </c>
      <c r="N47" s="21" t="s">
        <v>73</v>
      </c>
      <c r="O47" s="14">
        <f t="shared" si="1"/>
        <v>0.14912754784519439</v>
      </c>
      <c r="P47" s="14">
        <f t="shared" si="2"/>
        <v>3.1640017193271544E-2</v>
      </c>
      <c r="Q47" s="14">
        <f t="shared" si="3"/>
        <v>0.10800375189516478</v>
      </c>
      <c r="R47" s="14">
        <f t="shared" si="4"/>
        <v>6.8147666141300883E-2</v>
      </c>
      <c r="S47" s="14">
        <f t="shared" si="5"/>
        <v>1.3933187259228788</v>
      </c>
      <c r="T47" s="14">
        <f t="shared" si="6"/>
        <v>1.7708061036805282E-2</v>
      </c>
      <c r="U47" s="14">
        <f t="shared" si="7"/>
        <v>1.0812599600658748E-2</v>
      </c>
      <c r="V47" s="14">
        <f t="shared" si="8"/>
        <v>0.2039146537903099</v>
      </c>
      <c r="W47" s="14">
        <f t="shared" si="9"/>
        <v>1</v>
      </c>
      <c r="X47" s="11"/>
    </row>
    <row r="48" spans="1:24" x14ac:dyDescent="0.2">
      <c r="A48">
        <v>17</v>
      </c>
      <c r="B48" t="s">
        <v>74</v>
      </c>
      <c r="C48" s="19">
        <v>4.139885012107955E-2</v>
      </c>
      <c r="D48" s="19">
        <v>8.3960529330770906E-3</v>
      </c>
      <c r="E48" s="19">
        <v>8.0238981257008485E-2</v>
      </c>
      <c r="F48" s="19">
        <v>1.865433248103229E-2</v>
      </c>
      <c r="G48" s="19">
        <v>5.227140693010935E-2</v>
      </c>
      <c r="H48" s="19">
        <v>1.3250155970826958E-2</v>
      </c>
      <c r="I48" s="19">
        <v>8.0905882841183618E-3</v>
      </c>
      <c r="J48" s="19">
        <v>1.9410485053150885E-2</v>
      </c>
      <c r="K48" s="19">
        <f t="shared" si="0"/>
        <v>8.6467753914647949E-2</v>
      </c>
      <c r="M48" s="4">
        <v>17</v>
      </c>
      <c r="N48" s="21" t="s">
        <v>74</v>
      </c>
      <c r="O48" s="14">
        <f t="shared" si="1"/>
        <v>0.47877790559870709</v>
      </c>
      <c r="P48" s="14">
        <f t="shared" si="2"/>
        <v>9.7100393533580256E-2</v>
      </c>
      <c r="Q48" s="14">
        <f t="shared" si="3"/>
        <v>0.92796421352880443</v>
      </c>
      <c r="R48" s="14">
        <f t="shared" si="4"/>
        <v>0.21573744704234971</v>
      </c>
      <c r="S48" s="14">
        <f t="shared" si="5"/>
        <v>0.60451907865799648</v>
      </c>
      <c r="T48" s="14">
        <f t="shared" si="6"/>
        <v>0.15323811907854282</v>
      </c>
      <c r="U48" s="14">
        <f t="shared" si="7"/>
        <v>9.3567693363523191E-2</v>
      </c>
      <c r="V48" s="14">
        <f t="shared" si="8"/>
        <v>0.22448235526403187</v>
      </c>
      <c r="W48" s="14">
        <f t="shared" si="9"/>
        <v>1</v>
      </c>
      <c r="X48" s="11"/>
    </row>
    <row r="49" spans="1:24" x14ac:dyDescent="0.2">
      <c r="A49">
        <v>18</v>
      </c>
      <c r="B49" t="s">
        <v>75</v>
      </c>
      <c r="C49" s="19">
        <v>2.9612168662377397E-2</v>
      </c>
      <c r="D49" s="19">
        <v>4.6854153728783012E-3</v>
      </c>
      <c r="E49" s="19">
        <v>3.7155535522921945E-2</v>
      </c>
      <c r="F49" s="19">
        <v>8.8921799719336898E-3</v>
      </c>
      <c r="G49" s="19">
        <v>1.1105864699195563E-2</v>
      </c>
      <c r="H49" s="19">
        <v>5.7260249399511661E-3</v>
      </c>
      <c r="I49" s="19">
        <v>3.49632943157326E-3</v>
      </c>
      <c r="J49" s="19">
        <v>1.2827654408855469E-2</v>
      </c>
      <c r="K49" s="19">
        <f t="shared" si="0"/>
        <v>5.1628169371755808E-2</v>
      </c>
      <c r="M49" s="4">
        <v>18</v>
      </c>
      <c r="N49" s="21" t="s">
        <v>75</v>
      </c>
      <c r="O49" s="14">
        <f t="shared" si="1"/>
        <v>0.57356611754236064</v>
      </c>
      <c r="P49" s="14">
        <f t="shared" si="2"/>
        <v>9.0753079760398175E-2</v>
      </c>
      <c r="Q49" s="14">
        <f t="shared" si="3"/>
        <v>0.71967563396211764</v>
      </c>
      <c r="R49" s="14">
        <f t="shared" si="4"/>
        <v>0.17223504300344861</v>
      </c>
      <c r="S49" s="14">
        <f t="shared" si="5"/>
        <v>0.21511250223160616</v>
      </c>
      <c r="T49" s="14">
        <f t="shared" si="6"/>
        <v>0.1109089283937249</v>
      </c>
      <c r="U49" s="14">
        <f t="shared" si="7"/>
        <v>6.7721352008386235E-2</v>
      </c>
      <c r="V49" s="14">
        <f t="shared" si="8"/>
        <v>0.24846231359644308</v>
      </c>
      <c r="W49" s="14">
        <f t="shared" si="9"/>
        <v>1</v>
      </c>
      <c r="X49" s="11"/>
    </row>
    <row r="50" spans="1:24" x14ac:dyDescent="0.2">
      <c r="A50">
        <v>19</v>
      </c>
      <c r="B50" t="s">
        <v>76</v>
      </c>
      <c r="C50" s="19">
        <v>1.8457274890588304E-2</v>
      </c>
      <c r="D50" s="19">
        <v>2.2227375995468824E-3</v>
      </c>
      <c r="E50" s="19">
        <v>2.6176573189543358E-2</v>
      </c>
      <c r="F50" s="19">
        <v>1.4585329832517377E-2</v>
      </c>
      <c r="G50" s="19">
        <v>3.3182017511303168E-2</v>
      </c>
      <c r="H50" s="19">
        <v>5.8574804454518689E-3</v>
      </c>
      <c r="I50" s="19">
        <v>3.5765965903167855E-3</v>
      </c>
      <c r="J50" s="19">
        <v>1.7395704319695973E-2</v>
      </c>
      <c r="K50" s="19">
        <f t="shared" si="0"/>
        <v>6.2253410964249731E-2</v>
      </c>
      <c r="M50" s="4">
        <v>19</v>
      </c>
      <c r="N50" s="21" t="s">
        <v>76</v>
      </c>
      <c r="O50" s="14">
        <f t="shared" si="1"/>
        <v>0.29648616203837835</v>
      </c>
      <c r="P50" s="14">
        <f t="shared" si="2"/>
        <v>3.5704671681738596E-2</v>
      </c>
      <c r="Q50" s="14">
        <f t="shared" si="3"/>
        <v>0.42048415956799184</v>
      </c>
      <c r="R50" s="14">
        <f t="shared" si="4"/>
        <v>0.23428964946022468</v>
      </c>
      <c r="S50" s="14">
        <f t="shared" si="5"/>
        <v>0.53301525165197139</v>
      </c>
      <c r="T50" s="14">
        <f t="shared" si="6"/>
        <v>9.4090915738185732E-2</v>
      </c>
      <c r="U50" s="14">
        <f t="shared" si="7"/>
        <v>5.7452218841000019E-2</v>
      </c>
      <c r="V50" s="14">
        <f t="shared" si="8"/>
        <v>0.27943375391407554</v>
      </c>
      <c r="W50" s="14">
        <f t="shared" si="9"/>
        <v>1</v>
      </c>
      <c r="X50" s="11"/>
    </row>
    <row r="51" spans="1:24" x14ac:dyDescent="0.2">
      <c r="A51">
        <v>20</v>
      </c>
      <c r="B51" t="s">
        <v>77</v>
      </c>
      <c r="C51" s="19">
        <v>4.2807057012202325E-2</v>
      </c>
      <c r="D51" s="19">
        <v>7.4388101381190541E-3</v>
      </c>
      <c r="E51" s="19">
        <v>3.9175884436902383E-2</v>
      </c>
      <c r="F51" s="19">
        <v>8.0163367581954584E-3</v>
      </c>
      <c r="G51" s="19">
        <v>1.0862108547824064E-2</v>
      </c>
      <c r="H51" s="19">
        <v>1.2080458714992177E-2</v>
      </c>
      <c r="I51" s="19">
        <v>7.3763673394850859E-3</v>
      </c>
      <c r="J51" s="19">
        <v>2.4091245900431928E-2</v>
      </c>
      <c r="K51" s="19">
        <f t="shared" si="0"/>
        <v>0.10822948792170606</v>
      </c>
      <c r="M51" s="4">
        <v>20</v>
      </c>
      <c r="N51" s="21" t="s">
        <v>77</v>
      </c>
      <c r="O51" s="14">
        <f t="shared" si="1"/>
        <v>0.39552120068395075</v>
      </c>
      <c r="P51" s="14">
        <f t="shared" si="2"/>
        <v>6.8731824209501385E-2</v>
      </c>
      <c r="Q51" s="14">
        <f t="shared" si="3"/>
        <v>0.36197052383027517</v>
      </c>
      <c r="R51" s="14">
        <f t="shared" si="4"/>
        <v>7.4067954234381395E-2</v>
      </c>
      <c r="S51" s="14">
        <f t="shared" si="5"/>
        <v>0.10036182149990201</v>
      </c>
      <c r="T51" s="14">
        <f t="shared" si="6"/>
        <v>0.11161892148774891</v>
      </c>
      <c r="U51" s="14">
        <f t="shared" si="7"/>
        <v>6.8154876098288478E-2</v>
      </c>
      <c r="V51" s="14">
        <f t="shared" si="8"/>
        <v>0.22259410409351374</v>
      </c>
      <c r="W51" s="14">
        <f t="shared" si="9"/>
        <v>1</v>
      </c>
      <c r="X51" s="11"/>
    </row>
    <row r="52" spans="1:24" x14ac:dyDescent="0.2">
      <c r="A52">
        <v>21</v>
      </c>
      <c r="B52" t="s">
        <v>78</v>
      </c>
      <c r="C52" s="19">
        <v>3.5824174198522463E-2</v>
      </c>
      <c r="D52" s="19">
        <v>1.837927482133636E-3</v>
      </c>
      <c r="E52" s="19">
        <v>9.7038779201128987E-3</v>
      </c>
      <c r="F52" s="19">
        <v>6.0530882126468046E-3</v>
      </c>
      <c r="G52" s="19">
        <v>1.9905914038198472E-2</v>
      </c>
      <c r="H52" s="19">
        <v>3.2695241907263173E-3</v>
      </c>
      <c r="I52" s="19">
        <v>1.99638209318988E-3</v>
      </c>
      <c r="J52" s="19">
        <v>2.4604203943965178E-2</v>
      </c>
      <c r="K52" s="19">
        <f t="shared" si="0"/>
        <v>7.6341994226320042E-2</v>
      </c>
      <c r="M52" s="4">
        <v>21</v>
      </c>
      <c r="N52" s="21" t="s">
        <v>78</v>
      </c>
      <c r="O52" s="14">
        <f t="shared" si="1"/>
        <v>0.46925908291470259</v>
      </c>
      <c r="P52" s="14">
        <f t="shared" si="2"/>
        <v>2.4074921028195816E-2</v>
      </c>
      <c r="Q52" s="14">
        <f t="shared" si="3"/>
        <v>0.12711061609610588</v>
      </c>
      <c r="R52" s="14">
        <f t="shared" si="4"/>
        <v>7.9289102596692612E-2</v>
      </c>
      <c r="S52" s="14">
        <f t="shared" si="5"/>
        <v>0.26074658174616577</v>
      </c>
      <c r="T52" s="14">
        <f t="shared" si="6"/>
        <v>4.2827335385471239E-2</v>
      </c>
      <c r="U52" s="14">
        <f t="shared" si="7"/>
        <v>2.6150510127774439E-2</v>
      </c>
      <c r="V52" s="14">
        <f t="shared" si="8"/>
        <v>0.32228924844463275</v>
      </c>
      <c r="W52" s="14">
        <f t="shared" si="9"/>
        <v>1</v>
      </c>
      <c r="X52" s="11"/>
    </row>
    <row r="53" spans="1:24" x14ac:dyDescent="0.2">
      <c r="A53">
        <v>22</v>
      </c>
      <c r="B53" t="s">
        <v>79</v>
      </c>
      <c r="C53" s="19">
        <v>5.2493327755777947E-2</v>
      </c>
      <c r="D53" s="19">
        <v>7.5972865436239774E-3</v>
      </c>
      <c r="E53" s="19">
        <v>9.6134317850015291E-2</v>
      </c>
      <c r="F53" s="19">
        <v>1.9464280806149519E-2</v>
      </c>
      <c r="G53" s="19">
        <v>3.3656382760125142E-2</v>
      </c>
      <c r="H53" s="19">
        <v>3.5366814967401884E-2</v>
      </c>
      <c r="I53" s="19">
        <v>2.1595092122072987E-2</v>
      </c>
      <c r="J53" s="19">
        <v>5.4725145398002863E-2</v>
      </c>
      <c r="K53" s="19">
        <f t="shared" si="0"/>
        <v>0.24764553242026749</v>
      </c>
      <c r="M53" s="4">
        <v>22</v>
      </c>
      <c r="N53" s="4" t="s">
        <v>79</v>
      </c>
      <c r="O53" s="8">
        <f t="shared" si="1"/>
        <v>0.2119696133532262</v>
      </c>
      <c r="P53" s="8">
        <f t="shared" si="2"/>
        <v>3.0678068242842284E-2</v>
      </c>
      <c r="Q53" s="8">
        <f t="shared" si="3"/>
        <v>0.38819322485038937</v>
      </c>
      <c r="R53" s="8">
        <f t="shared" si="4"/>
        <v>7.8597342806562775E-2</v>
      </c>
      <c r="S53" s="8">
        <f t="shared" si="5"/>
        <v>0.13590547114336185</v>
      </c>
      <c r="T53" s="8">
        <f t="shared" si="6"/>
        <v>0.14281224709268139</v>
      </c>
      <c r="U53" s="8">
        <f t="shared" si="7"/>
        <v>8.7201622056419653E-2</v>
      </c>
      <c r="V53" s="8">
        <f t="shared" si="8"/>
        <v>0.22098175914246421</v>
      </c>
      <c r="W53" s="8">
        <f t="shared" si="9"/>
        <v>1</v>
      </c>
    </row>
  </sheetData>
  <pageMargins left="0.75" right="0.75" top="1" bottom="1" header="0.5" footer="0.5"/>
  <pageSetup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27" sqref="G27"/>
    </sheetView>
  </sheetViews>
  <sheetFormatPr defaultRowHeight="12.75" x14ac:dyDescent="0.2"/>
  <cols>
    <col min="18" max="18" width="9" style="11"/>
    <col min="21" max="21" width="10.625" customWidth="1"/>
    <col min="22" max="22" width="13.125" customWidth="1"/>
  </cols>
  <sheetData>
    <row r="1" spans="1:32" s="11" customFormat="1" x14ac:dyDescent="0.2">
      <c r="A1" s="10" t="s">
        <v>56</v>
      </c>
      <c r="B1" s="10" t="s">
        <v>57</v>
      </c>
      <c r="C1" s="13" t="s">
        <v>81</v>
      </c>
      <c r="D1" s="13" t="s">
        <v>85</v>
      </c>
      <c r="E1" s="13" t="s">
        <v>90</v>
      </c>
      <c r="F1" s="13" t="s">
        <v>80</v>
      </c>
      <c r="G1" s="13" t="s">
        <v>91</v>
      </c>
      <c r="H1" s="13" t="s">
        <v>92</v>
      </c>
      <c r="I1" s="10" t="s">
        <v>49</v>
      </c>
      <c r="J1" s="10" t="s">
        <v>50</v>
      </c>
      <c r="K1" s="10" t="s">
        <v>49</v>
      </c>
      <c r="L1" s="13" t="s">
        <v>89</v>
      </c>
      <c r="M1" s="10" t="s">
        <v>51</v>
      </c>
      <c r="N1" s="10" t="s">
        <v>52</v>
      </c>
      <c r="O1" s="10" t="s">
        <v>53</v>
      </c>
      <c r="P1" s="11" t="s">
        <v>51</v>
      </c>
      <c r="R1" s="10" t="s">
        <v>57</v>
      </c>
      <c r="S1" s="13" t="s">
        <v>81</v>
      </c>
      <c r="T1" s="13" t="s">
        <v>85</v>
      </c>
      <c r="U1" s="13" t="s">
        <v>90</v>
      </c>
      <c r="V1" s="13" t="s">
        <v>80</v>
      </c>
      <c r="W1" s="13" t="s">
        <v>91</v>
      </c>
      <c r="X1" s="13" t="s">
        <v>92</v>
      </c>
      <c r="Y1" s="10" t="s">
        <v>49</v>
      </c>
      <c r="Z1" s="10" t="s">
        <v>50</v>
      </c>
      <c r="AA1" s="10" t="s">
        <v>49</v>
      </c>
      <c r="AB1" s="13" t="s">
        <v>89</v>
      </c>
      <c r="AC1" s="10" t="s">
        <v>51</v>
      </c>
      <c r="AD1" s="10" t="s">
        <v>52</v>
      </c>
      <c r="AE1" s="10" t="s">
        <v>53</v>
      </c>
      <c r="AF1" s="11" t="s">
        <v>51</v>
      </c>
    </row>
    <row r="2" spans="1:32" s="11" customFormat="1" x14ac:dyDescent="0.2">
      <c r="A2" s="10">
        <v>1</v>
      </c>
      <c r="B2" s="11" t="s">
        <v>58</v>
      </c>
      <c r="C2" s="24">
        <v>0.28889254225881866</v>
      </c>
      <c r="D2" s="24">
        <v>7.549013922612622E-3</v>
      </c>
      <c r="E2" s="24">
        <v>2.1673393230745932E-2</v>
      </c>
      <c r="F2" s="24">
        <v>5.348365817717516E-2</v>
      </c>
      <c r="G2" s="24">
        <v>2.7415945142585885E-2</v>
      </c>
      <c r="H2" s="24">
        <v>3.495488708342051E-3</v>
      </c>
      <c r="I2" s="24">
        <v>0.27136063429636853</v>
      </c>
      <c r="J2" s="24">
        <v>1.5514563173446006E-2</v>
      </c>
      <c r="K2" s="24">
        <v>2.6353934047905838E-2</v>
      </c>
      <c r="L2" s="24">
        <f>+I2+K2</f>
        <v>0.29771456834427434</v>
      </c>
      <c r="M2" s="24">
        <v>0.12835382278403681</v>
      </c>
      <c r="N2" s="24">
        <v>0.18183510406634584</v>
      </c>
      <c r="O2" s="24">
        <v>2.1343567617804577E-3</v>
      </c>
      <c r="P2" s="24">
        <v>0.12835382278403681</v>
      </c>
      <c r="R2" s="11" t="s">
        <v>58</v>
      </c>
      <c r="S2" s="14">
        <f>+C2/L2</f>
        <v>0.97036750289205209</v>
      </c>
      <c r="T2" s="14">
        <f>+D2/L2</f>
        <v>2.5356548604914129E-2</v>
      </c>
      <c r="U2" s="14">
        <f>+E2/N2</f>
        <v>0.11919256923480519</v>
      </c>
      <c r="V2" s="14">
        <f>+F2/L2</f>
        <v>0.17964743369671837</v>
      </c>
      <c r="W2" s="14">
        <f>+G2/L2</f>
        <v>9.2088020062499401E-2</v>
      </c>
      <c r="X2" s="14">
        <f>+H2/L2</f>
        <v>1.1741073766668686E-2</v>
      </c>
      <c r="Y2" s="14">
        <f>+I2/L2</f>
        <v>0.91147919232010721</v>
      </c>
      <c r="Z2" s="14">
        <f>+J2/L2</f>
        <v>5.2112206868913144E-2</v>
      </c>
      <c r="AA2" s="14">
        <f>+K2/L2</f>
        <v>8.8520807679892899E-2</v>
      </c>
      <c r="AB2" s="14">
        <f>+L2/L2</f>
        <v>1</v>
      </c>
      <c r="AC2" s="14">
        <f>+M2/L2</f>
        <v>0.43113047338553367</v>
      </c>
      <c r="AD2" s="14">
        <f>+N2/L2</f>
        <v>0.61076992327790092</v>
      </c>
      <c r="AE2" s="14">
        <f>+O2/L2</f>
        <v>7.1691377874135726E-3</v>
      </c>
      <c r="AF2" s="14">
        <f>+P2/L2</f>
        <v>0.43113047338553367</v>
      </c>
    </row>
    <row r="3" spans="1:32" s="11" customFormat="1" x14ac:dyDescent="0.2">
      <c r="A3" s="10">
        <v>2</v>
      </c>
      <c r="B3" s="11" t="s">
        <v>59</v>
      </c>
      <c r="C3" s="24">
        <v>0.24956784796312051</v>
      </c>
      <c r="D3" s="24">
        <v>5.3676601342788569E-3</v>
      </c>
      <c r="E3" s="24">
        <v>3.6103267125559314E-2</v>
      </c>
      <c r="F3" s="24">
        <v>5.3145844803510596E-2</v>
      </c>
      <c r="G3" s="24">
        <v>2.2094176994510828E-2</v>
      </c>
      <c r="H3" s="24">
        <v>6.2580221511193993E-3</v>
      </c>
      <c r="I3" s="24">
        <v>0.30708029962944727</v>
      </c>
      <c r="J3" s="24">
        <v>1.5537080950641165E-2</v>
      </c>
      <c r="K3" s="24">
        <v>2.1581240562760246E-2</v>
      </c>
      <c r="L3" s="24">
        <f t="shared" ref="L3:L23" si="0">+I3+K3</f>
        <v>0.3286615401922075</v>
      </c>
      <c r="M3" s="24">
        <v>0.31573563837464153</v>
      </c>
      <c r="N3" s="24">
        <v>0.44729343790489201</v>
      </c>
      <c r="O3" s="24">
        <v>3.8211686571142946E-3</v>
      </c>
      <c r="P3" s="24">
        <v>0.31573563837464153</v>
      </c>
      <c r="R3" s="11" t="s">
        <v>59</v>
      </c>
      <c r="S3" s="14">
        <f t="shared" ref="S3:S23" si="1">+C3/L3</f>
        <v>0.75934606713389252</v>
      </c>
      <c r="T3" s="14">
        <f t="shared" ref="T3:T23" si="2">+D3/L3</f>
        <v>1.6331877867850762E-2</v>
      </c>
      <c r="U3" s="14">
        <f t="shared" ref="U3:U23" si="3">+E3/N3</f>
        <v>8.0714949216929829E-2</v>
      </c>
      <c r="V3" s="14">
        <f t="shared" ref="V3:V23" si="4">+F3/L3</f>
        <v>0.16170387558103055</v>
      </c>
      <c r="W3" s="14">
        <f t="shared" ref="W3:W23" si="5">+G3/L3</f>
        <v>6.7224710812192182E-2</v>
      </c>
      <c r="X3" s="14">
        <f t="shared" ref="X3:X23" si="6">+H3/L3</f>
        <v>1.9040932344744656E-2</v>
      </c>
      <c r="Y3" s="14">
        <f t="shared" ref="Y3:Y23" si="7">+I3/L3</f>
        <v>0.93433597204546925</v>
      </c>
      <c r="Z3" s="14">
        <f t="shared" ref="Z3:Z23" si="8">+J3/L3</f>
        <v>4.727380313971262E-2</v>
      </c>
      <c r="AA3" s="14">
        <f t="shared" ref="AA3:AA23" si="9">+K3/L3</f>
        <v>6.566402795453076E-2</v>
      </c>
      <c r="AB3" s="14">
        <f t="shared" ref="AB3:AB23" si="10">+L3/L3</f>
        <v>1</v>
      </c>
      <c r="AC3" s="14">
        <f t="shared" ref="AC3:AC23" si="11">+M3/L3</f>
        <v>0.96067108487957953</v>
      </c>
      <c r="AD3" s="14">
        <f t="shared" ref="AD3:AD23" si="12">+N3/L3</f>
        <v>1.3609546089369213</v>
      </c>
      <c r="AE3" s="14">
        <f t="shared" ref="AE3:AE23" si="13">+O3/L3</f>
        <v>1.162645515164203E-2</v>
      </c>
      <c r="AF3" s="14">
        <f t="shared" ref="AF3:AF23" si="14">+P3/L3</f>
        <v>0.96067108487957953</v>
      </c>
    </row>
    <row r="4" spans="1:32" s="11" customFormat="1" x14ac:dyDescent="0.2">
      <c r="A4" s="10">
        <v>3</v>
      </c>
      <c r="B4" s="11" t="s">
        <v>60</v>
      </c>
      <c r="C4" s="24">
        <v>5.9011310573965907E-2</v>
      </c>
      <c r="D4" s="24">
        <v>5.7187253196648693E-3</v>
      </c>
      <c r="E4" s="24">
        <v>5.1576145677378865E-2</v>
      </c>
      <c r="F4" s="24">
        <v>2.1262899273727737E-2</v>
      </c>
      <c r="G4" s="24">
        <v>2.4823870444483646E-2</v>
      </c>
      <c r="H4" s="24">
        <v>1.7596388524466863E-2</v>
      </c>
      <c r="I4" s="24">
        <v>0.22554996874116834</v>
      </c>
      <c r="J4" s="24">
        <v>2.7484866874285085E-2</v>
      </c>
      <c r="K4" s="24">
        <v>1.3501010590615984E-2</v>
      </c>
      <c r="L4" s="24">
        <f t="shared" si="0"/>
        <v>0.23905097933178432</v>
      </c>
      <c r="M4" s="24">
        <v>3.3129654383311599E-2</v>
      </c>
      <c r="N4" s="24">
        <v>4.6933811722986316E-2</v>
      </c>
      <c r="O4" s="24">
        <v>1.0744412001812927E-2</v>
      </c>
      <c r="P4" s="24">
        <v>3.3129654383311599E-2</v>
      </c>
      <c r="R4" s="11" t="s">
        <v>60</v>
      </c>
      <c r="S4" s="14">
        <f t="shared" si="1"/>
        <v>0.24685659409938146</v>
      </c>
      <c r="T4" s="14">
        <f t="shared" si="2"/>
        <v>2.3922618245071983E-2</v>
      </c>
      <c r="U4" s="14">
        <f t="shared" si="3"/>
        <v>1.0989123572956876</v>
      </c>
      <c r="V4" s="14">
        <f t="shared" si="4"/>
        <v>8.8947133089199659E-2</v>
      </c>
      <c r="W4" s="14">
        <f t="shared" si="5"/>
        <v>0.10384341663804701</v>
      </c>
      <c r="X4" s="14">
        <f t="shared" si="6"/>
        <v>7.3609355517612982E-2</v>
      </c>
      <c r="Y4" s="14">
        <f t="shared" si="7"/>
        <v>0.94352246274683682</v>
      </c>
      <c r="Z4" s="14">
        <f t="shared" si="8"/>
        <v>0.11497491853458676</v>
      </c>
      <c r="AA4" s="14">
        <f t="shared" si="9"/>
        <v>5.6477537253163151E-2</v>
      </c>
      <c r="AB4" s="14">
        <f t="shared" si="10"/>
        <v>1</v>
      </c>
      <c r="AC4" s="14">
        <f t="shared" si="11"/>
        <v>0.13858823952915161</v>
      </c>
      <c r="AD4" s="14">
        <f t="shared" si="12"/>
        <v>0.19633390272727477</v>
      </c>
      <c r="AE4" s="14">
        <f t="shared" si="13"/>
        <v>4.4946111627932349E-2</v>
      </c>
      <c r="AF4" s="14">
        <f t="shared" si="14"/>
        <v>0.13858823952915161</v>
      </c>
    </row>
    <row r="5" spans="1:32" s="11" customFormat="1" x14ac:dyDescent="0.2">
      <c r="A5" s="10">
        <v>4</v>
      </c>
      <c r="B5" s="11" t="s">
        <v>61</v>
      </c>
      <c r="C5" s="24">
        <v>2.8395931206511769E-2</v>
      </c>
      <c r="D5" s="24">
        <v>5.7320233380569552E-4</v>
      </c>
      <c r="E5" s="24">
        <v>2.8948838703855482E-2</v>
      </c>
      <c r="F5" s="24">
        <v>1.0106522953729222E-2</v>
      </c>
      <c r="G5" s="24">
        <v>3.9056267202591158E-2</v>
      </c>
      <c r="H5" s="24">
        <v>1.1662244788934118E-2</v>
      </c>
      <c r="I5" s="24">
        <v>0.12005469659371257</v>
      </c>
      <c r="J5" s="24">
        <v>8.6018186581803997E-3</v>
      </c>
      <c r="K5" s="24">
        <v>7.8213783309827156E-3</v>
      </c>
      <c r="L5" s="24">
        <f t="shared" si="0"/>
        <v>0.12787607492469527</v>
      </c>
      <c r="M5" s="24">
        <v>3.4465132445559987E-2</v>
      </c>
      <c r="N5" s="24">
        <v>4.8825744406875642E-2</v>
      </c>
      <c r="O5" s="24">
        <v>7.1210045575019762E-3</v>
      </c>
      <c r="P5" s="24">
        <v>3.4465132445559987E-2</v>
      </c>
      <c r="R5" s="11" t="s">
        <v>61</v>
      </c>
      <c r="S5" s="14">
        <f t="shared" si="1"/>
        <v>0.22205820145194324</v>
      </c>
      <c r="T5" s="14">
        <f t="shared" si="2"/>
        <v>4.4824830144594889E-3</v>
      </c>
      <c r="U5" s="14">
        <f t="shared" si="3"/>
        <v>0.5929011232807524</v>
      </c>
      <c r="V5" s="14">
        <f t="shared" si="4"/>
        <v>7.9033728237911868E-2</v>
      </c>
      <c r="W5" s="14">
        <f t="shared" si="5"/>
        <v>0.30542278706623532</v>
      </c>
      <c r="X5" s="14">
        <f t="shared" si="6"/>
        <v>9.1199583626584396E-2</v>
      </c>
      <c r="Y5" s="14">
        <f t="shared" si="7"/>
        <v>0.93883626522327479</v>
      </c>
      <c r="Z5" s="14">
        <f t="shared" si="8"/>
        <v>6.7266833637534704E-2</v>
      </c>
      <c r="AA5" s="14">
        <f t="shared" si="9"/>
        <v>6.1163734776725313E-2</v>
      </c>
      <c r="AB5" s="14">
        <f t="shared" si="10"/>
        <v>1</v>
      </c>
      <c r="AC5" s="14">
        <f t="shared" si="11"/>
        <v>0.26951978676117561</v>
      </c>
      <c r="AD5" s="14">
        <f t="shared" si="12"/>
        <v>0.38182079357400167</v>
      </c>
      <c r="AE5" s="14">
        <f t="shared" si="13"/>
        <v>5.5686762060029232E-2</v>
      </c>
      <c r="AF5" s="14">
        <f t="shared" si="14"/>
        <v>0.26951978676117561</v>
      </c>
    </row>
    <row r="6" spans="1:32" s="11" customFormat="1" x14ac:dyDescent="0.2">
      <c r="A6" s="10">
        <v>5</v>
      </c>
      <c r="B6" s="11" t="s">
        <v>62</v>
      </c>
      <c r="C6" s="24">
        <v>5.4072935691503845E-3</v>
      </c>
      <c r="D6" s="24">
        <v>2.3917923524221951E-4</v>
      </c>
      <c r="E6" s="24">
        <v>5.4938877281023226E-3</v>
      </c>
      <c r="F6" s="24">
        <v>1.6934294414812552E-3</v>
      </c>
      <c r="G6" s="24">
        <v>1.186983014655623E-2</v>
      </c>
      <c r="H6" s="24">
        <v>2.5516091187815729E-3</v>
      </c>
      <c r="I6" s="24">
        <v>2.2960561094364187E-2</v>
      </c>
      <c r="J6" s="24">
        <v>1.4833960516186431E-3</v>
      </c>
      <c r="K6" s="24">
        <v>1.829029599117345E-3</v>
      </c>
      <c r="L6" s="24">
        <f t="shared" si="0"/>
        <v>2.4789590693481533E-2</v>
      </c>
      <c r="M6" s="24">
        <v>9.7119034677964951E-3</v>
      </c>
      <c r="N6" s="24">
        <v>1.3758569393920003E-2</v>
      </c>
      <c r="O6" s="24">
        <v>1.5580208178315772E-3</v>
      </c>
      <c r="P6" s="24">
        <v>9.7119034677964951E-3</v>
      </c>
      <c r="R6" s="11" t="s">
        <v>62</v>
      </c>
      <c r="S6" s="14">
        <f t="shared" si="1"/>
        <v>0.21812758572783705</v>
      </c>
      <c r="T6" s="14">
        <f t="shared" si="2"/>
        <v>9.6483737145814236E-3</v>
      </c>
      <c r="U6" s="14">
        <f t="shared" si="3"/>
        <v>0.39930661181460519</v>
      </c>
      <c r="V6" s="14">
        <f t="shared" si="4"/>
        <v>6.8312117873190442E-2</v>
      </c>
      <c r="W6" s="14">
        <f t="shared" si="5"/>
        <v>0.4788231598223775</v>
      </c>
      <c r="X6" s="14">
        <f t="shared" si="6"/>
        <v>0.10293066756654934</v>
      </c>
      <c r="Y6" s="14">
        <f t="shared" si="7"/>
        <v>0.92621783789280987</v>
      </c>
      <c r="Z6" s="14">
        <f t="shared" si="8"/>
        <v>5.9839473348331833E-2</v>
      </c>
      <c r="AA6" s="14">
        <f t="shared" si="9"/>
        <v>7.3782162107190075E-2</v>
      </c>
      <c r="AB6" s="14">
        <f t="shared" si="10"/>
        <v>1</v>
      </c>
      <c r="AC6" s="14">
        <f t="shared" si="11"/>
        <v>0.39177344990816076</v>
      </c>
      <c r="AD6" s="14">
        <f t="shared" si="12"/>
        <v>0.5550139800225844</v>
      </c>
      <c r="AE6" s="14">
        <f t="shared" si="13"/>
        <v>6.2849800026801642E-2</v>
      </c>
      <c r="AF6" s="14">
        <f t="shared" si="14"/>
        <v>0.39177344990816076</v>
      </c>
    </row>
    <row r="7" spans="1:32" s="11" customFormat="1" x14ac:dyDescent="0.2">
      <c r="A7" s="10">
        <v>6</v>
      </c>
      <c r="B7" s="11" t="s">
        <v>63</v>
      </c>
      <c r="C7" s="24">
        <v>1.9425599190425549E-2</v>
      </c>
      <c r="D7" s="24">
        <v>2.1497002545171847E-3</v>
      </c>
      <c r="E7" s="24">
        <v>2.240640570314403E-2</v>
      </c>
      <c r="F7" s="24">
        <v>5.6811959907680518E-3</v>
      </c>
      <c r="G7" s="24">
        <v>3.2893560967974002E-2</v>
      </c>
      <c r="H7" s="24">
        <v>8.1856150025071735E-3</v>
      </c>
      <c r="I7" s="24">
        <v>9.6818972171574882E-2</v>
      </c>
      <c r="J7" s="24">
        <v>7.5994741845457946E-3</v>
      </c>
      <c r="K7" s="24">
        <v>3.9771495943098315E-3</v>
      </c>
      <c r="L7" s="24">
        <f t="shared" si="0"/>
        <v>0.10079612176588472</v>
      </c>
      <c r="M7" s="24">
        <v>1.6686351996715122E-2</v>
      </c>
      <c r="N7" s="24">
        <v>2.3639066496021242E-2</v>
      </c>
      <c r="O7" s="24">
        <v>4.9981631147134921E-3</v>
      </c>
      <c r="P7" s="24">
        <v>1.6686351996715122E-2</v>
      </c>
      <c r="R7" s="11" t="s">
        <v>63</v>
      </c>
      <c r="S7" s="14">
        <f t="shared" si="1"/>
        <v>0.19272169256218649</v>
      </c>
      <c r="T7" s="14">
        <f t="shared" si="2"/>
        <v>2.1327211968633186E-2</v>
      </c>
      <c r="U7" s="14">
        <f t="shared" si="3"/>
        <v>0.94785492933552662</v>
      </c>
      <c r="V7" s="14">
        <f t="shared" si="4"/>
        <v>5.6363239886982434E-2</v>
      </c>
      <c r="W7" s="14">
        <f t="shared" si="5"/>
        <v>0.32633756529219066</v>
      </c>
      <c r="X7" s="14">
        <f t="shared" si="6"/>
        <v>8.1209622544006085E-2</v>
      </c>
      <c r="Y7" s="14">
        <f t="shared" si="7"/>
        <v>0.96054263274585694</v>
      </c>
      <c r="Z7" s="14">
        <f t="shared" si="8"/>
        <v>7.539450974311096E-2</v>
      </c>
      <c r="AA7" s="14">
        <f t="shared" si="9"/>
        <v>3.9457367254143012E-2</v>
      </c>
      <c r="AB7" s="14">
        <f t="shared" si="10"/>
        <v>1</v>
      </c>
      <c r="AC7" s="14">
        <f t="shared" si="11"/>
        <v>0.1655455756072825</v>
      </c>
      <c r="AD7" s="14">
        <f t="shared" si="12"/>
        <v>0.2345235717593063</v>
      </c>
      <c r="AE7" s="14">
        <f t="shared" si="13"/>
        <v>4.9586859366697995E-2</v>
      </c>
      <c r="AF7" s="14">
        <f t="shared" si="14"/>
        <v>0.1655455756072825</v>
      </c>
    </row>
    <row r="8" spans="1:32" s="11" customFormat="1" x14ac:dyDescent="0.2">
      <c r="A8" s="10">
        <v>7</v>
      </c>
      <c r="B8" s="11" t="s">
        <v>64</v>
      </c>
      <c r="C8" s="24">
        <v>1.665647894092517E-2</v>
      </c>
      <c r="D8" s="24">
        <v>2.5217919882111694E-3</v>
      </c>
      <c r="E8" s="24">
        <v>5.5307833823299481E-3</v>
      </c>
      <c r="F8" s="24">
        <v>4.1867175570473904E-3</v>
      </c>
      <c r="G8" s="24">
        <v>1.0156955698412405E-2</v>
      </c>
      <c r="H8" s="24">
        <v>3.6082203380000203E-4</v>
      </c>
      <c r="I8" s="24">
        <v>4.3020270730201246E-2</v>
      </c>
      <c r="J8" s="24">
        <v>5.3486909386919529E-3</v>
      </c>
      <c r="K8" s="24">
        <v>2.7714845268629489E-3</v>
      </c>
      <c r="L8" s="24">
        <f t="shared" si="0"/>
        <v>4.5791755257064193E-2</v>
      </c>
      <c r="M8" s="24">
        <v>7.9099446220855102E-3</v>
      </c>
      <c r="N8" s="24">
        <v>1.1205787037102812E-2</v>
      </c>
      <c r="O8" s="24">
        <v>2.2031910611025517E-4</v>
      </c>
      <c r="P8" s="24">
        <v>7.9099446220855102E-3</v>
      </c>
      <c r="R8" s="11" t="s">
        <v>64</v>
      </c>
      <c r="S8" s="14">
        <f t="shared" si="1"/>
        <v>0.36374405932726528</v>
      </c>
      <c r="T8" s="14">
        <f t="shared" si="2"/>
        <v>5.5070874091949946E-2</v>
      </c>
      <c r="U8" s="14">
        <f t="shared" si="3"/>
        <v>0.49356491998440644</v>
      </c>
      <c r="V8" s="14">
        <f t="shared" si="4"/>
        <v>9.1429505891270996E-2</v>
      </c>
      <c r="W8" s="14">
        <f t="shared" si="5"/>
        <v>0.22180752062011236</v>
      </c>
      <c r="X8" s="14">
        <f t="shared" si="6"/>
        <v>7.8796288059811564E-3</v>
      </c>
      <c r="Y8" s="14">
        <f t="shared" si="7"/>
        <v>0.939476342164556</v>
      </c>
      <c r="Z8" s="14">
        <f t="shared" si="8"/>
        <v>0.1168046716852336</v>
      </c>
      <c r="AA8" s="14">
        <f t="shared" si="9"/>
        <v>6.0523657835444035E-2</v>
      </c>
      <c r="AB8" s="14">
        <f t="shared" si="10"/>
        <v>1</v>
      </c>
      <c r="AC8" s="14">
        <f t="shared" si="11"/>
        <v>0.17273730997383552</v>
      </c>
      <c r="AD8" s="14">
        <f t="shared" si="12"/>
        <v>0.24471189134804175</v>
      </c>
      <c r="AE8" s="14">
        <f t="shared" si="13"/>
        <v>4.8113269489984669E-3</v>
      </c>
      <c r="AF8" s="14">
        <f t="shared" si="14"/>
        <v>0.17273730997383552</v>
      </c>
    </row>
    <row r="9" spans="1:32" s="11" customFormat="1" x14ac:dyDescent="0.2">
      <c r="A9" s="10">
        <v>8</v>
      </c>
      <c r="B9" s="11" t="s">
        <v>65</v>
      </c>
      <c r="C9" s="24">
        <v>0.10261021350549787</v>
      </c>
      <c r="D9" s="24">
        <v>1.0938073123241708E-2</v>
      </c>
      <c r="E9" s="24">
        <v>1.6619446985243189E-2</v>
      </c>
      <c r="F9" s="24">
        <v>1.1926902988686698E-2</v>
      </c>
      <c r="G9" s="24">
        <v>9.2658518508059382E-3</v>
      </c>
      <c r="H9" s="24">
        <v>4.3559102590061101E-3</v>
      </c>
      <c r="I9" s="24">
        <v>0.18001625641140204</v>
      </c>
      <c r="J9" s="24">
        <v>1.1807727448310977E-2</v>
      </c>
      <c r="K9" s="24">
        <v>1.5356647657849149E-2</v>
      </c>
      <c r="L9" s="24">
        <f t="shared" si="0"/>
        <v>0.19537290406925117</v>
      </c>
      <c r="M9" s="24">
        <v>4.9068973709976635E-2</v>
      </c>
      <c r="N9" s="24">
        <v>6.9514578899570301E-2</v>
      </c>
      <c r="O9" s="24">
        <v>2.6597329560329938E-3</v>
      </c>
      <c r="P9" s="24">
        <v>4.9068973709976635E-2</v>
      </c>
      <c r="R9" s="11" t="s">
        <v>65</v>
      </c>
      <c r="S9" s="14">
        <f t="shared" si="1"/>
        <v>0.52520186457957863</v>
      </c>
      <c r="T9" s="14">
        <f t="shared" si="2"/>
        <v>5.5985619783614611E-2</v>
      </c>
      <c r="U9" s="14">
        <f t="shared" si="3"/>
        <v>0.23907858248344968</v>
      </c>
      <c r="V9" s="14">
        <f t="shared" si="4"/>
        <v>6.1046863409775241E-2</v>
      </c>
      <c r="W9" s="14">
        <f t="shared" si="5"/>
        <v>4.7426493939618147E-2</v>
      </c>
      <c r="X9" s="14">
        <f t="shared" si="6"/>
        <v>2.2295365264479713E-2</v>
      </c>
      <c r="Y9" s="14">
        <f t="shared" si="7"/>
        <v>0.92139827305629918</v>
      </c>
      <c r="Z9" s="14">
        <f t="shared" si="8"/>
        <v>6.0436873293983763E-2</v>
      </c>
      <c r="AA9" s="14">
        <f t="shared" si="9"/>
        <v>7.8601726943700892E-2</v>
      </c>
      <c r="AB9" s="14">
        <f t="shared" si="10"/>
        <v>1</v>
      </c>
      <c r="AC9" s="14">
        <f t="shared" si="11"/>
        <v>0.25115547083532025</v>
      </c>
      <c r="AD9" s="14">
        <f t="shared" si="12"/>
        <v>0.35580460469037412</v>
      </c>
      <c r="AE9" s="14">
        <f t="shared" si="13"/>
        <v>1.3613622465734729E-2</v>
      </c>
      <c r="AF9" s="14">
        <f t="shared" si="14"/>
        <v>0.25115547083532025</v>
      </c>
    </row>
    <row r="10" spans="1:32" s="11" customFormat="1" x14ac:dyDescent="0.2">
      <c r="A10" s="10">
        <v>9</v>
      </c>
      <c r="B10" s="11" t="s">
        <v>66</v>
      </c>
      <c r="C10" s="24">
        <v>1.6365196214871609E-2</v>
      </c>
      <c r="D10" s="24">
        <v>1.7837073949300822E-3</v>
      </c>
      <c r="E10" s="24">
        <v>1.2890021253618489E-2</v>
      </c>
      <c r="F10" s="24">
        <v>4.5005047183710603E-3</v>
      </c>
      <c r="G10" s="24">
        <v>1.3406707276009226E-2</v>
      </c>
      <c r="H10" s="24">
        <v>3.7259059097781255E-3</v>
      </c>
      <c r="I10" s="24">
        <v>6.9242154540530093E-2</v>
      </c>
      <c r="J10" s="24">
        <v>9.3370838265412568E-3</v>
      </c>
      <c r="K10" s="24">
        <v>4.8308922918040209E-3</v>
      </c>
      <c r="L10" s="24">
        <f t="shared" si="0"/>
        <v>7.4073046832334108E-2</v>
      </c>
      <c r="M10" s="24">
        <v>1.1179378282865627E-2</v>
      </c>
      <c r="N10" s="24">
        <v>1.5837498014237058E-2</v>
      </c>
      <c r="O10" s="24">
        <v>2.275050253578026E-3</v>
      </c>
      <c r="P10" s="24">
        <v>1.1179378282865627E-2</v>
      </c>
      <c r="R10" s="11" t="s">
        <v>66</v>
      </c>
      <c r="S10" s="14">
        <f t="shared" si="1"/>
        <v>0.22093321275030811</v>
      </c>
      <c r="T10" s="14">
        <f t="shared" si="2"/>
        <v>2.4080383772623004E-2</v>
      </c>
      <c r="U10" s="14">
        <f t="shared" si="3"/>
        <v>0.81389252532382661</v>
      </c>
      <c r="V10" s="14">
        <f t="shared" si="4"/>
        <v>6.0757656270816654E-2</v>
      </c>
      <c r="W10" s="14">
        <f t="shared" si="5"/>
        <v>0.18099305819504885</v>
      </c>
      <c r="X10" s="14">
        <f t="shared" si="6"/>
        <v>5.0300427336434417E-2</v>
      </c>
      <c r="Y10" s="14">
        <f t="shared" si="7"/>
        <v>0.93478204963353484</v>
      </c>
      <c r="Z10" s="14">
        <f t="shared" si="8"/>
        <v>0.12605237972289626</v>
      </c>
      <c r="AA10" s="14">
        <f t="shared" si="9"/>
        <v>6.521795036646523E-2</v>
      </c>
      <c r="AB10" s="14">
        <f t="shared" si="10"/>
        <v>1</v>
      </c>
      <c r="AC10" s="14">
        <f t="shared" si="11"/>
        <v>0.15092369979285966</v>
      </c>
      <c r="AD10" s="14">
        <f t="shared" si="12"/>
        <v>0.21380918824745479</v>
      </c>
      <c r="AE10" s="14">
        <f t="shared" si="13"/>
        <v>3.071360435230442E-2</v>
      </c>
      <c r="AF10" s="14">
        <f t="shared" si="14"/>
        <v>0.15092369979285966</v>
      </c>
    </row>
    <row r="11" spans="1:32" s="11" customFormat="1" x14ac:dyDescent="0.2">
      <c r="A11" s="10">
        <v>10</v>
      </c>
      <c r="B11" s="11" t="s">
        <v>67</v>
      </c>
      <c r="C11" s="24">
        <v>0.12177111406382343</v>
      </c>
      <c r="D11" s="24">
        <v>6.8675285387583456E-3</v>
      </c>
      <c r="E11" s="24">
        <v>2.8495753603950156E-2</v>
      </c>
      <c r="F11" s="24">
        <v>1.5294194116740684E-2</v>
      </c>
      <c r="G11" s="24">
        <v>9.5748839259319572E-3</v>
      </c>
      <c r="H11" s="24">
        <v>1.1867726081002729E-2</v>
      </c>
      <c r="I11" s="24">
        <v>0.21432751453664817</v>
      </c>
      <c r="J11" s="24">
        <v>2.8989609392052498E-2</v>
      </c>
      <c r="K11" s="24">
        <v>1.4508223544007022E-2</v>
      </c>
      <c r="L11" s="24">
        <f t="shared" si="0"/>
        <v>0.22883573808065519</v>
      </c>
      <c r="M11" s="24">
        <v>9.4061201814330461E-2</v>
      </c>
      <c r="N11" s="24">
        <v>0.13325375161822989</v>
      </c>
      <c r="O11" s="24">
        <v>7.2464721020256834E-3</v>
      </c>
      <c r="P11" s="24">
        <v>9.4061201814330461E-2</v>
      </c>
      <c r="R11" s="11" t="s">
        <v>67</v>
      </c>
      <c r="S11" s="14">
        <f t="shared" si="1"/>
        <v>0.5321332895166232</v>
      </c>
      <c r="T11" s="14">
        <f t="shared" si="2"/>
        <v>3.0010734321305285E-2</v>
      </c>
      <c r="U11" s="14">
        <f t="shared" si="3"/>
        <v>0.21384578863933293</v>
      </c>
      <c r="V11" s="14">
        <f t="shared" si="4"/>
        <v>6.6834814548722754E-2</v>
      </c>
      <c r="W11" s="14">
        <f t="shared" si="5"/>
        <v>4.184173331596136E-2</v>
      </c>
      <c r="X11" s="14">
        <f t="shared" si="6"/>
        <v>5.1861331540879525E-2</v>
      </c>
      <c r="Y11" s="14">
        <f t="shared" si="7"/>
        <v>0.93659983503584798</v>
      </c>
      <c r="Z11" s="14">
        <f t="shared" si="8"/>
        <v>0.12668305062487598</v>
      </c>
      <c r="AA11" s="14">
        <f t="shared" si="9"/>
        <v>6.3400164964152017E-2</v>
      </c>
      <c r="AB11" s="14">
        <f t="shared" si="10"/>
        <v>1</v>
      </c>
      <c r="AC11" s="14">
        <f t="shared" si="11"/>
        <v>0.41104244731728817</v>
      </c>
      <c r="AD11" s="14">
        <f t="shared" si="12"/>
        <v>0.58231180468526045</v>
      </c>
      <c r="AE11" s="14">
        <f t="shared" si="13"/>
        <v>3.1666697530748453E-2</v>
      </c>
      <c r="AF11" s="14">
        <f t="shared" si="14"/>
        <v>0.41104244731728817</v>
      </c>
    </row>
    <row r="12" spans="1:32" s="11" customFormat="1" x14ac:dyDescent="0.2">
      <c r="A12" s="10">
        <v>11</v>
      </c>
      <c r="B12" s="11" t="s">
        <v>68</v>
      </c>
      <c r="C12" s="24">
        <v>1.1477542808135614E-2</v>
      </c>
      <c r="D12" s="24">
        <v>1.40813340242647E-3</v>
      </c>
      <c r="E12" s="24">
        <v>2.1142559948811021E-2</v>
      </c>
      <c r="F12" s="24">
        <v>4.9311870147991949E-3</v>
      </c>
      <c r="G12" s="24">
        <v>2.9929739997549283E-2</v>
      </c>
      <c r="H12" s="24">
        <v>8.5525347009545137E-3</v>
      </c>
      <c r="I12" s="24">
        <v>5.4219169311383576E-2</v>
      </c>
      <c r="J12" s="24">
        <v>1.0283550924507183E-2</v>
      </c>
      <c r="K12" s="24">
        <v>3.7887222303718744E-3</v>
      </c>
      <c r="L12" s="24">
        <f t="shared" si="0"/>
        <v>5.8007891541755452E-2</v>
      </c>
      <c r="M12" s="24">
        <v>8.7040977236569166E-3</v>
      </c>
      <c r="N12" s="24">
        <v>1.2330840492751098E-2</v>
      </c>
      <c r="O12" s="24">
        <v>5.2222054746680693E-3</v>
      </c>
      <c r="P12" s="24">
        <v>8.7040977236569166E-3</v>
      </c>
      <c r="R12" s="11" t="s">
        <v>68</v>
      </c>
      <c r="S12" s="14">
        <f t="shared" si="1"/>
        <v>0.19786174782570415</v>
      </c>
      <c r="T12" s="14">
        <f t="shared" si="2"/>
        <v>2.4274859247605342E-2</v>
      </c>
      <c r="U12" s="14">
        <f t="shared" si="3"/>
        <v>1.7146081778642785</v>
      </c>
      <c r="V12" s="14">
        <f t="shared" si="4"/>
        <v>8.5008899371038338E-2</v>
      </c>
      <c r="W12" s="14">
        <f t="shared" si="5"/>
        <v>0.51595979791827373</v>
      </c>
      <c r="X12" s="14">
        <f t="shared" si="6"/>
        <v>0.14743743434974182</v>
      </c>
      <c r="Y12" s="14">
        <f t="shared" si="7"/>
        <v>0.93468608960481414</v>
      </c>
      <c r="Z12" s="14">
        <f t="shared" si="8"/>
        <v>0.17727848144773267</v>
      </c>
      <c r="AA12" s="14">
        <f t="shared" si="9"/>
        <v>6.5313910395185845E-2</v>
      </c>
      <c r="AB12" s="14">
        <f t="shared" si="10"/>
        <v>1</v>
      </c>
      <c r="AC12" s="14">
        <f t="shared" si="11"/>
        <v>0.15005023441321774</v>
      </c>
      <c r="AD12" s="14">
        <f t="shared" si="12"/>
        <v>0.21257177540878325</v>
      </c>
      <c r="AE12" s="14">
        <f t="shared" si="13"/>
        <v>9.0025776422316656E-2</v>
      </c>
      <c r="AF12" s="14">
        <f t="shared" si="14"/>
        <v>0.15005023441321774</v>
      </c>
    </row>
    <row r="13" spans="1:32" s="11" customFormat="1" x14ac:dyDescent="0.2">
      <c r="A13" s="10">
        <v>12</v>
      </c>
      <c r="B13" s="11" t="s">
        <v>69</v>
      </c>
      <c r="C13" s="24">
        <v>6.7600237586732559E-2</v>
      </c>
      <c r="D13" s="24">
        <v>7.1165780751597874E-3</v>
      </c>
      <c r="E13" s="24">
        <v>9.7455618144694736E-2</v>
      </c>
      <c r="F13" s="24">
        <v>1.7278914202462185E-2</v>
      </c>
      <c r="G13" s="24">
        <v>3.2083409153672117E-2</v>
      </c>
      <c r="H13" s="24">
        <v>3.3467452050211455E-2</v>
      </c>
      <c r="I13" s="24">
        <v>0.24563981831123996</v>
      </c>
      <c r="J13" s="24">
        <v>4.9826941568784727E-2</v>
      </c>
      <c r="K13" s="24">
        <v>2.6997098782617978E-2</v>
      </c>
      <c r="L13" s="24">
        <f t="shared" si="0"/>
        <v>0.27263691709385796</v>
      </c>
      <c r="M13" s="24">
        <v>7.6782312843167846E-2</v>
      </c>
      <c r="N13" s="24">
        <v>0.10877525533293698</v>
      </c>
      <c r="O13" s="24">
        <v>2.0435334954010703E-2</v>
      </c>
      <c r="P13" s="24">
        <v>7.6782312843167846E-2</v>
      </c>
      <c r="R13" s="11" t="s">
        <v>69</v>
      </c>
      <c r="S13" s="14">
        <f t="shared" si="1"/>
        <v>0.24794968453762448</v>
      </c>
      <c r="T13" s="14">
        <f t="shared" si="2"/>
        <v>2.6102767559940662E-2</v>
      </c>
      <c r="U13" s="14">
        <f t="shared" si="3"/>
        <v>0.89593554937108311</v>
      </c>
      <c r="V13" s="14">
        <f t="shared" si="4"/>
        <v>6.3377015800518854E-2</v>
      </c>
      <c r="W13" s="14">
        <f t="shared" si="5"/>
        <v>0.11767815413870414</v>
      </c>
      <c r="X13" s="14">
        <f t="shared" si="6"/>
        <v>0.1227546599593112</v>
      </c>
      <c r="Y13" s="14">
        <f t="shared" si="7"/>
        <v>0.90097783135757814</v>
      </c>
      <c r="Z13" s="14">
        <f t="shared" si="8"/>
        <v>0.18275933464884109</v>
      </c>
      <c r="AA13" s="14">
        <f t="shared" si="9"/>
        <v>9.9022168642421818E-2</v>
      </c>
      <c r="AB13" s="14">
        <f t="shared" si="10"/>
        <v>1</v>
      </c>
      <c r="AC13" s="14">
        <f t="shared" si="11"/>
        <v>0.28162845172113937</v>
      </c>
      <c r="AD13" s="14">
        <f t="shared" si="12"/>
        <v>0.39897478482523341</v>
      </c>
      <c r="AE13" s="14">
        <f t="shared" si="13"/>
        <v>7.4954394187840806E-2</v>
      </c>
      <c r="AF13" s="14">
        <f t="shared" si="14"/>
        <v>0.28162845172113937</v>
      </c>
    </row>
    <row r="14" spans="1:32" s="11" customFormat="1" x14ac:dyDescent="0.2">
      <c r="A14" s="10">
        <v>13</v>
      </c>
      <c r="B14" s="11" t="s">
        <v>70</v>
      </c>
      <c r="C14" s="24">
        <v>4.6903739537836834E-3</v>
      </c>
      <c r="D14" s="24">
        <v>4.6936007985156903E-4</v>
      </c>
      <c r="E14" s="24">
        <v>8.0677434228169278E-3</v>
      </c>
      <c r="F14" s="24">
        <v>1.3283342919043005E-3</v>
      </c>
      <c r="G14" s="24">
        <v>1.7106917721886019E-2</v>
      </c>
      <c r="H14" s="24">
        <v>2.5946662784274107E-3</v>
      </c>
      <c r="I14" s="24">
        <v>4.3666157380426264E-2</v>
      </c>
      <c r="J14" s="24">
        <v>7.7048797457387368E-3</v>
      </c>
      <c r="K14" s="24">
        <v>2.7243397377743148E-3</v>
      </c>
      <c r="L14" s="24">
        <f t="shared" si="0"/>
        <v>4.6390497118200577E-2</v>
      </c>
      <c r="M14" s="24">
        <v>5.9554491545755822E-3</v>
      </c>
      <c r="N14" s="24">
        <v>8.4369105126393031E-3</v>
      </c>
      <c r="O14" s="24">
        <v>1.5843116593994054E-3</v>
      </c>
      <c r="P14" s="24">
        <v>5.9554491545755822E-3</v>
      </c>
      <c r="R14" s="11" t="s">
        <v>70</v>
      </c>
      <c r="S14" s="14">
        <f t="shared" si="1"/>
        <v>0.10110635248923619</v>
      </c>
      <c r="T14" s="14">
        <f t="shared" si="2"/>
        <v>1.0117591080252146E-2</v>
      </c>
      <c r="U14" s="14">
        <f t="shared" si="3"/>
        <v>0.95624380639461237</v>
      </c>
      <c r="V14" s="14">
        <f t="shared" si="4"/>
        <v>2.8633758515666984E-2</v>
      </c>
      <c r="W14" s="14">
        <f t="shared" si="5"/>
        <v>0.36875909474085783</v>
      </c>
      <c r="X14" s="14">
        <f t="shared" si="6"/>
        <v>5.5930986723775257E-2</v>
      </c>
      <c r="Y14" s="14">
        <f t="shared" si="7"/>
        <v>0.94127375417355763</v>
      </c>
      <c r="Z14" s="14">
        <f t="shared" si="8"/>
        <v>0.16608745808666597</v>
      </c>
      <c r="AA14" s="14">
        <f t="shared" si="9"/>
        <v>5.8726245826442397E-2</v>
      </c>
      <c r="AB14" s="14">
        <f t="shared" si="10"/>
        <v>1</v>
      </c>
      <c r="AC14" s="14">
        <f t="shared" si="11"/>
        <v>0.12837648924954193</v>
      </c>
      <c r="AD14" s="14">
        <f t="shared" si="12"/>
        <v>0.18186721498462269</v>
      </c>
      <c r="AE14" s="14">
        <f t="shared" si="13"/>
        <v>3.4151642207296502E-2</v>
      </c>
      <c r="AF14" s="14">
        <f t="shared" si="14"/>
        <v>0.12837648924954193</v>
      </c>
    </row>
    <row r="15" spans="1:32" s="11" customFormat="1" x14ac:dyDescent="0.2">
      <c r="A15" s="10">
        <v>14</v>
      </c>
      <c r="B15" s="11" t="s">
        <v>71</v>
      </c>
      <c r="C15" s="24">
        <v>6.4758482654287738E-3</v>
      </c>
      <c r="D15" s="24">
        <v>1.0293000221025236E-5</v>
      </c>
      <c r="E15" s="24">
        <v>8.8515740835386509E-3</v>
      </c>
      <c r="F15" s="24">
        <v>1.7170125663658463E-3</v>
      </c>
      <c r="G15" s="24">
        <v>2.285383547361005E-2</v>
      </c>
      <c r="H15" s="24">
        <v>3.3588538152840319E-3</v>
      </c>
      <c r="I15" s="24">
        <v>4.6902535229963876E-2</v>
      </c>
      <c r="J15" s="24">
        <v>5.3063741772808835E-3</v>
      </c>
      <c r="K15" s="24">
        <v>3.4222730436456452E-3</v>
      </c>
      <c r="L15" s="24">
        <f t="shared" si="0"/>
        <v>5.0324808273609523E-2</v>
      </c>
      <c r="M15" s="24">
        <v>9.9096252578782223E-3</v>
      </c>
      <c r="N15" s="24">
        <v>1.4038676066988774E-2</v>
      </c>
      <c r="O15" s="24">
        <v>2.0509270521671618E-3</v>
      </c>
      <c r="P15" s="24">
        <v>9.9096252578782223E-3</v>
      </c>
      <c r="R15" s="11" t="s">
        <v>71</v>
      </c>
      <c r="S15" s="14">
        <f t="shared" si="1"/>
        <v>0.12868103203136746</v>
      </c>
      <c r="T15" s="14">
        <f t="shared" si="2"/>
        <v>2.0453133502394116E-4</v>
      </c>
      <c r="U15" s="14">
        <f t="shared" si="3"/>
        <v>0.63051345022146876</v>
      </c>
      <c r="V15" s="14">
        <f t="shared" si="4"/>
        <v>3.4118611183388312E-2</v>
      </c>
      <c r="W15" s="14">
        <f t="shared" si="5"/>
        <v>0.45412662775298973</v>
      </c>
      <c r="X15" s="14">
        <f t="shared" si="6"/>
        <v>6.6743499488808283E-2</v>
      </c>
      <c r="Y15" s="14">
        <f t="shared" si="7"/>
        <v>0.93199630239942122</v>
      </c>
      <c r="Z15" s="14">
        <f t="shared" si="8"/>
        <v>0.10544251154283209</v>
      </c>
      <c r="AA15" s="14">
        <f t="shared" si="9"/>
        <v>6.8003697600578741E-2</v>
      </c>
      <c r="AB15" s="14">
        <f t="shared" si="10"/>
        <v>1</v>
      </c>
      <c r="AC15" s="14">
        <f t="shared" si="11"/>
        <v>0.19691332362362637</v>
      </c>
      <c r="AD15" s="14">
        <f t="shared" si="12"/>
        <v>0.27896134229985126</v>
      </c>
      <c r="AE15" s="14">
        <f t="shared" si="13"/>
        <v>4.0753797630316536E-2</v>
      </c>
      <c r="AF15" s="14">
        <f t="shared" si="14"/>
        <v>0.19691332362362637</v>
      </c>
    </row>
    <row r="16" spans="1:32" s="11" customFormat="1" x14ac:dyDescent="0.2">
      <c r="A16" s="10">
        <v>15</v>
      </c>
      <c r="B16" s="11" t="s">
        <v>72</v>
      </c>
      <c r="C16" s="24">
        <v>5.2868464185406366E-3</v>
      </c>
      <c r="D16" s="24">
        <v>5.3224411481298016E-4</v>
      </c>
      <c r="E16" s="24">
        <v>7.0041862867682722E-3</v>
      </c>
      <c r="F16" s="24">
        <v>1.04297295947653E-3</v>
      </c>
      <c r="G16" s="24">
        <v>8.886152042522277E-3</v>
      </c>
      <c r="H16" s="24">
        <v>1.7214397301985095E-3</v>
      </c>
      <c r="I16" s="24">
        <v>5.5123326457130778E-2</v>
      </c>
      <c r="J16" s="24">
        <v>1.2159710404961143E-2</v>
      </c>
      <c r="K16" s="24">
        <v>6.1142965273350853E-3</v>
      </c>
      <c r="L16" s="24">
        <f t="shared" si="0"/>
        <v>6.1237622984465861E-2</v>
      </c>
      <c r="M16" s="24">
        <v>8.1200911071361657E-3</v>
      </c>
      <c r="N16" s="24">
        <v>1.1503495411886918E-2</v>
      </c>
      <c r="O16" s="24">
        <v>1.051116692031717E-3</v>
      </c>
      <c r="P16" s="24">
        <v>8.1200911071361657E-3</v>
      </c>
      <c r="R16" s="11" t="s">
        <v>72</v>
      </c>
      <c r="S16" s="14">
        <f t="shared" si="1"/>
        <v>8.6333305587020417E-2</v>
      </c>
      <c r="T16" s="14">
        <f t="shared" si="2"/>
        <v>8.6914561485835987E-3</v>
      </c>
      <c r="U16" s="14">
        <f t="shared" si="3"/>
        <v>0.60887461036674384</v>
      </c>
      <c r="V16" s="14">
        <f t="shared" si="4"/>
        <v>1.7031571583715793E-2</v>
      </c>
      <c r="W16" s="14">
        <f t="shared" si="5"/>
        <v>0.14510935613513976</v>
      </c>
      <c r="X16" s="14">
        <f t="shared" si="6"/>
        <v>2.8110818910054475E-2</v>
      </c>
      <c r="Y16" s="14">
        <f t="shared" si="7"/>
        <v>0.90015457443725244</v>
      </c>
      <c r="Z16" s="14">
        <f t="shared" si="8"/>
        <v>0.19856600913535941</v>
      </c>
      <c r="AA16" s="14">
        <f t="shared" si="9"/>
        <v>9.9845425562747558E-2</v>
      </c>
      <c r="AB16" s="14">
        <f t="shared" si="10"/>
        <v>1</v>
      </c>
      <c r="AC16" s="14">
        <f t="shared" si="11"/>
        <v>0.13259971095213785</v>
      </c>
      <c r="AD16" s="14">
        <f t="shared" si="12"/>
        <v>0.18785012956503894</v>
      </c>
      <c r="AE16" s="14">
        <f t="shared" si="13"/>
        <v>1.7164557355506004E-2</v>
      </c>
      <c r="AF16" s="14">
        <f t="shared" si="14"/>
        <v>0.13259971095213785</v>
      </c>
    </row>
    <row r="17" spans="1:32" s="11" customFormat="1" x14ac:dyDescent="0.2">
      <c r="A17" s="10">
        <v>16</v>
      </c>
      <c r="B17" s="11" t="s">
        <v>73</v>
      </c>
      <c r="C17" s="24">
        <v>2.477644458102686E-2</v>
      </c>
      <c r="D17" s="24">
        <v>5.2567560042334014E-3</v>
      </c>
      <c r="E17" s="24">
        <v>1.79440285315451E-2</v>
      </c>
      <c r="F17" s="24">
        <v>1.1322233201534347E-2</v>
      </c>
      <c r="G17" s="24">
        <v>0.23148965228323246</v>
      </c>
      <c r="H17" s="24">
        <v>2.9420640200648585E-3</v>
      </c>
      <c r="I17" s="24">
        <v>0.25379658479070466</v>
      </c>
      <c r="J17" s="24">
        <v>3.3878919032045901E-2</v>
      </c>
      <c r="K17" s="24">
        <v>1.9521388015380049E-2</v>
      </c>
      <c r="L17" s="24">
        <f t="shared" si="0"/>
        <v>0.27331797280608472</v>
      </c>
      <c r="M17" s="24">
        <v>4.6651921602768959E-2</v>
      </c>
      <c r="N17" s="24">
        <v>6.6090411921798375E-2</v>
      </c>
      <c r="O17" s="24">
        <v>1.7964338491011241E-3</v>
      </c>
      <c r="P17" s="24">
        <v>4.6651921602768959E-2</v>
      </c>
      <c r="R17" s="11" t="s">
        <v>73</v>
      </c>
      <c r="S17" s="14">
        <f t="shared" si="1"/>
        <v>9.0650623252666235E-2</v>
      </c>
      <c r="T17" s="14">
        <f t="shared" si="2"/>
        <v>1.9233115006172669E-2</v>
      </c>
      <c r="U17" s="14">
        <f t="shared" si="3"/>
        <v>0.27150728842146438</v>
      </c>
      <c r="V17" s="14">
        <f t="shared" si="4"/>
        <v>4.1425132366129887E-2</v>
      </c>
      <c r="W17" s="14">
        <f t="shared" si="5"/>
        <v>0.8469609587199417</v>
      </c>
      <c r="X17" s="14">
        <f t="shared" si="6"/>
        <v>1.076425377321312E-2</v>
      </c>
      <c r="Y17" s="14">
        <f t="shared" si="7"/>
        <v>0.9285762739458403</v>
      </c>
      <c r="Z17" s="14">
        <f t="shared" si="8"/>
        <v>0.12395423061359569</v>
      </c>
      <c r="AA17" s="14">
        <f t="shared" si="9"/>
        <v>7.1423726054159642E-2</v>
      </c>
      <c r="AB17" s="14">
        <f t="shared" si="10"/>
        <v>1</v>
      </c>
      <c r="AC17" s="14">
        <f t="shared" si="11"/>
        <v>0.17068735408727712</v>
      </c>
      <c r="AD17" s="14">
        <f t="shared" si="12"/>
        <v>0.24180777884185684</v>
      </c>
      <c r="AE17" s="14">
        <f t="shared" si="13"/>
        <v>6.572688325826523E-3</v>
      </c>
      <c r="AF17" s="14">
        <f t="shared" si="14"/>
        <v>0.17068735408727712</v>
      </c>
    </row>
    <row r="18" spans="1:32" s="11" customFormat="1" x14ac:dyDescent="0.2">
      <c r="A18" s="10">
        <v>17</v>
      </c>
      <c r="B18" s="11" t="s">
        <v>74</v>
      </c>
      <c r="C18" s="24">
        <v>4.139885012107955E-2</v>
      </c>
      <c r="D18" s="24">
        <v>8.3960529330770906E-3</v>
      </c>
      <c r="E18" s="24">
        <v>8.0238981257008485E-2</v>
      </c>
      <c r="F18" s="24">
        <v>1.865433248103229E-2</v>
      </c>
      <c r="G18" s="24">
        <v>5.227140693010935E-2</v>
      </c>
      <c r="H18" s="24">
        <v>1.3250155970826958E-2</v>
      </c>
      <c r="I18" s="24">
        <v>0.22173371740046424</v>
      </c>
      <c r="J18" s="24">
        <v>1.9410485053150885E-2</v>
      </c>
      <c r="K18" s="24">
        <v>2.2575827061170867E-2</v>
      </c>
      <c r="L18" s="24">
        <f t="shared" si="0"/>
        <v>0.24430954446163511</v>
      </c>
      <c r="M18" s="24">
        <v>1.8406082886290087E-2</v>
      </c>
      <c r="N18" s="24">
        <v>2.6075358914036111E-2</v>
      </c>
      <c r="O18" s="24">
        <v>8.0905882841183618E-3</v>
      </c>
      <c r="P18" s="24">
        <v>1.8406082886290087E-2</v>
      </c>
      <c r="R18" s="11" t="s">
        <v>74</v>
      </c>
      <c r="S18" s="14">
        <f t="shared" si="1"/>
        <v>0.1694524469451523</v>
      </c>
      <c r="T18" s="14">
        <f t="shared" si="2"/>
        <v>3.4366454866013453E-2</v>
      </c>
      <c r="U18" s="14">
        <f t="shared" si="3"/>
        <v>3.0771956589949996</v>
      </c>
      <c r="V18" s="14">
        <f t="shared" si="4"/>
        <v>7.6355316048496227E-2</v>
      </c>
      <c r="W18" s="14">
        <f t="shared" si="5"/>
        <v>0.2139556481319449</v>
      </c>
      <c r="X18" s="14">
        <f t="shared" si="6"/>
        <v>5.4235113900380924E-2</v>
      </c>
      <c r="Y18" s="14">
        <f t="shared" si="7"/>
        <v>0.9075933479761531</v>
      </c>
      <c r="Z18" s="14">
        <f t="shared" si="8"/>
        <v>7.9450375530453296E-2</v>
      </c>
      <c r="AA18" s="14">
        <f t="shared" si="9"/>
        <v>9.2406652023846889E-2</v>
      </c>
      <c r="AB18" s="14">
        <f t="shared" si="10"/>
        <v>1</v>
      </c>
      <c r="AC18" s="14">
        <f t="shared" si="11"/>
        <v>7.5339188760922382E-2</v>
      </c>
      <c r="AD18" s="14">
        <f t="shared" si="12"/>
        <v>0.10673082368311168</v>
      </c>
      <c r="AE18" s="14">
        <f t="shared" si="13"/>
        <v>3.3116136751623546E-2</v>
      </c>
      <c r="AF18" s="14">
        <f t="shared" si="14"/>
        <v>7.5339188760922382E-2</v>
      </c>
    </row>
    <row r="19" spans="1:32" s="11" customFormat="1" x14ac:dyDescent="0.2">
      <c r="A19" s="10">
        <v>18</v>
      </c>
      <c r="B19" s="11" t="s">
        <v>75</v>
      </c>
      <c r="C19" s="24">
        <v>2.9612168662377397E-2</v>
      </c>
      <c r="D19" s="24">
        <v>4.6854153728783012E-3</v>
      </c>
      <c r="E19" s="24">
        <v>3.7155535522921945E-2</v>
      </c>
      <c r="F19" s="24">
        <v>8.8921799719336898E-3</v>
      </c>
      <c r="G19" s="24">
        <v>1.1105864699195563E-2</v>
      </c>
      <c r="H19" s="24">
        <v>5.7260249399511661E-3</v>
      </c>
      <c r="I19" s="24">
        <v>0.14892295018855484</v>
      </c>
      <c r="J19" s="24">
        <v>1.2827654408855469E-2</v>
      </c>
      <c r="K19" s="24">
        <v>1.0117218571399432E-2</v>
      </c>
      <c r="L19" s="24">
        <f t="shared" si="0"/>
        <v>0.15904016875995428</v>
      </c>
      <c r="M19" s="24">
        <v>1.1868930265433066E-2</v>
      </c>
      <c r="N19" s="24">
        <v>1.6814366126067844E-2</v>
      </c>
      <c r="O19" s="24">
        <v>3.49632943157326E-3</v>
      </c>
      <c r="P19" s="24">
        <v>1.1868930265433066E-2</v>
      </c>
      <c r="R19" s="11" t="s">
        <v>75</v>
      </c>
      <c r="S19" s="14">
        <f t="shared" si="1"/>
        <v>0.18619301584791598</v>
      </c>
      <c r="T19" s="14">
        <f t="shared" si="2"/>
        <v>2.946057847781957E-2</v>
      </c>
      <c r="U19" s="14">
        <f t="shared" si="3"/>
        <v>2.209749403833817</v>
      </c>
      <c r="V19" s="14">
        <f t="shared" si="4"/>
        <v>5.5911535062283635E-2</v>
      </c>
      <c r="W19" s="14">
        <f t="shared" si="5"/>
        <v>6.9830564100809595E-2</v>
      </c>
      <c r="X19" s="14">
        <f t="shared" si="6"/>
        <v>3.6003639738295838E-2</v>
      </c>
      <c r="Y19" s="14">
        <f t="shared" si="7"/>
        <v>0.93638576561956643</v>
      </c>
      <c r="Z19" s="14">
        <f t="shared" si="8"/>
        <v>8.0656695153642377E-2</v>
      </c>
      <c r="AA19" s="14">
        <f t="shared" si="9"/>
        <v>6.3614234380433524E-2</v>
      </c>
      <c r="AB19" s="14">
        <f t="shared" si="10"/>
        <v>1</v>
      </c>
      <c r="AC19" s="14">
        <f t="shared" si="11"/>
        <v>7.4628506483461546E-2</v>
      </c>
      <c r="AD19" s="14">
        <f t="shared" si="12"/>
        <v>0.10572402090094889</v>
      </c>
      <c r="AE19" s="14">
        <f t="shared" si="13"/>
        <v>2.1983939396156015E-2</v>
      </c>
      <c r="AF19" s="14">
        <f t="shared" si="14"/>
        <v>7.4628506483461546E-2</v>
      </c>
    </row>
    <row r="20" spans="1:32" s="11" customFormat="1" x14ac:dyDescent="0.2">
      <c r="A20" s="10">
        <v>19</v>
      </c>
      <c r="B20" s="11" t="s">
        <v>76</v>
      </c>
      <c r="C20" s="24">
        <v>1.8457274890588304E-2</v>
      </c>
      <c r="D20" s="24">
        <v>2.2227375995468824E-3</v>
      </c>
      <c r="E20" s="24">
        <v>2.6176573189543358E-2</v>
      </c>
      <c r="F20" s="24">
        <v>1.4585329832517377E-2</v>
      </c>
      <c r="G20" s="24">
        <v>3.3182017511303168E-2</v>
      </c>
      <c r="H20" s="24">
        <v>5.8574804454518689E-3</v>
      </c>
      <c r="I20" s="24">
        <v>0.13791513076886316</v>
      </c>
      <c r="J20" s="24">
        <v>1.7395704319695973E-2</v>
      </c>
      <c r="K20" s="24">
        <v>1.5646704974920825E-2</v>
      </c>
      <c r="L20" s="24">
        <f t="shared" si="0"/>
        <v>0.15356183574378399</v>
      </c>
      <c r="M20" s="24">
        <v>1.2087290702858444E-2</v>
      </c>
      <c r="N20" s="24">
        <v>1.7123710966774484E-2</v>
      </c>
      <c r="O20" s="24">
        <v>3.5765965903167855E-3</v>
      </c>
      <c r="P20" s="24">
        <v>1.2087290702858444E-2</v>
      </c>
      <c r="R20" s="11" t="s">
        <v>76</v>
      </c>
      <c r="S20" s="14">
        <f t="shared" si="1"/>
        <v>0.12019441419926782</v>
      </c>
      <c r="T20" s="14">
        <f t="shared" si="2"/>
        <v>1.4474544334410618E-2</v>
      </c>
      <c r="U20" s="14">
        <f t="shared" si="3"/>
        <v>1.5286740847433331</v>
      </c>
      <c r="V20" s="14">
        <f t="shared" si="4"/>
        <v>9.4980173699230966E-2</v>
      </c>
      <c r="W20" s="14">
        <f t="shared" si="5"/>
        <v>0.21608244881017802</v>
      </c>
      <c r="X20" s="14">
        <f t="shared" si="6"/>
        <v>3.8144115802477133E-2</v>
      </c>
      <c r="Y20" s="14">
        <f t="shared" si="7"/>
        <v>0.89810811456417361</v>
      </c>
      <c r="Z20" s="14">
        <f t="shared" si="8"/>
        <v>0.11328142982557521</v>
      </c>
      <c r="AA20" s="14">
        <f t="shared" si="9"/>
        <v>0.10189188543582638</v>
      </c>
      <c r="AB20" s="14">
        <f t="shared" si="10"/>
        <v>1</v>
      </c>
      <c r="AC20" s="14">
        <f t="shared" si="11"/>
        <v>7.8712856253072783E-2</v>
      </c>
      <c r="AD20" s="14">
        <f t="shared" si="12"/>
        <v>0.11151019967842259</v>
      </c>
      <c r="AE20" s="14">
        <f t="shared" si="13"/>
        <v>2.3290921035121592E-2</v>
      </c>
      <c r="AF20" s="14">
        <f t="shared" si="14"/>
        <v>7.8712856253072783E-2</v>
      </c>
    </row>
    <row r="21" spans="1:32" s="11" customFormat="1" x14ac:dyDescent="0.2">
      <c r="A21" s="10">
        <v>20</v>
      </c>
      <c r="B21" s="11" t="s">
        <v>77</v>
      </c>
      <c r="C21" s="24">
        <v>4.2807057012202325E-2</v>
      </c>
      <c r="D21" s="24">
        <v>7.4388101381190541E-3</v>
      </c>
      <c r="E21" s="24">
        <v>3.9175884436902383E-2</v>
      </c>
      <c r="F21" s="24">
        <v>8.0163367581954584E-3</v>
      </c>
      <c r="G21" s="24">
        <v>1.0862108547824064E-2</v>
      </c>
      <c r="H21" s="24">
        <v>1.2080458714992177E-2</v>
      </c>
      <c r="I21" s="24">
        <v>0.17402223619419277</v>
      </c>
      <c r="J21" s="24">
        <v>2.4091245900431928E-2</v>
      </c>
      <c r="K21" s="24">
        <v>1.549333021607853E-2</v>
      </c>
      <c r="L21" s="24">
        <f t="shared" si="0"/>
        <v>0.18951556641027129</v>
      </c>
      <c r="M21" s="24">
        <v>2.8404743310259276E-2</v>
      </c>
      <c r="N21" s="24">
        <v>4.0240168494936314E-2</v>
      </c>
      <c r="O21" s="24">
        <v>7.3763673394850859E-3</v>
      </c>
      <c r="P21" s="24">
        <v>2.8404743310259276E-2</v>
      </c>
      <c r="R21" s="11" t="s">
        <v>77</v>
      </c>
      <c r="S21" s="14">
        <f t="shared" si="1"/>
        <v>0.22587620543808948</v>
      </c>
      <c r="T21" s="14">
        <f t="shared" si="2"/>
        <v>3.9251710447970295E-2</v>
      </c>
      <c r="U21" s="14">
        <f t="shared" si="3"/>
        <v>0.9735516997607041</v>
      </c>
      <c r="V21" s="14">
        <f t="shared" si="4"/>
        <v>4.229909400076063E-2</v>
      </c>
      <c r="W21" s="14">
        <f t="shared" si="5"/>
        <v>5.7315125894773805E-2</v>
      </c>
      <c r="X21" s="14">
        <f t="shared" si="6"/>
        <v>6.374388628763028E-2</v>
      </c>
      <c r="Y21" s="14">
        <f t="shared" si="7"/>
        <v>0.91824771701054941</v>
      </c>
      <c r="Z21" s="14">
        <f t="shared" si="8"/>
        <v>0.12712014298750629</v>
      </c>
      <c r="AA21" s="14">
        <f t="shared" si="9"/>
        <v>8.175228298945067E-2</v>
      </c>
      <c r="AB21" s="14">
        <f t="shared" si="10"/>
        <v>1</v>
      </c>
      <c r="AC21" s="14">
        <f t="shared" si="11"/>
        <v>0.14988079263508883</v>
      </c>
      <c r="AD21" s="14">
        <f t="shared" si="12"/>
        <v>0.21233173220094598</v>
      </c>
      <c r="AE21" s="14">
        <f t="shared" si="13"/>
        <v>3.8922224064256626E-2</v>
      </c>
      <c r="AF21" s="14">
        <f t="shared" si="14"/>
        <v>0.14988079263508883</v>
      </c>
    </row>
    <row r="22" spans="1:32" s="11" customFormat="1" x14ac:dyDescent="0.2">
      <c r="A22" s="10">
        <v>21</v>
      </c>
      <c r="B22" s="11" t="s">
        <v>78</v>
      </c>
      <c r="C22" s="24">
        <v>3.5824174198522463E-2</v>
      </c>
      <c r="D22" s="24">
        <v>1.837927482133636E-3</v>
      </c>
      <c r="E22" s="24">
        <v>9.7038779201128987E-3</v>
      </c>
      <c r="F22" s="24">
        <v>6.0530882126468046E-3</v>
      </c>
      <c r="G22" s="24">
        <v>1.9905914038198472E-2</v>
      </c>
      <c r="H22" s="24">
        <v>3.2695241907263173E-3</v>
      </c>
      <c r="I22" s="24">
        <v>0.11342955560692122</v>
      </c>
      <c r="J22" s="24">
        <v>2.4604203943965178E-2</v>
      </c>
      <c r="K22" s="24">
        <v>9.8995332081040759E-3</v>
      </c>
      <c r="L22" s="24">
        <f t="shared" si="0"/>
        <v>0.1233290888150253</v>
      </c>
      <c r="M22" s="24">
        <v>1.7312353115337315E-2</v>
      </c>
      <c r="N22" s="24">
        <v>2.4525903958913478E-2</v>
      </c>
      <c r="O22" s="24">
        <v>1.99638209318988E-3</v>
      </c>
      <c r="P22" s="24">
        <v>1.7312353115337315E-2</v>
      </c>
      <c r="R22" s="11" t="s">
        <v>78</v>
      </c>
      <c r="S22" s="14">
        <f t="shared" si="1"/>
        <v>0.2904762740301538</v>
      </c>
      <c r="T22" s="14">
        <f t="shared" si="2"/>
        <v>1.4902627594129437E-2</v>
      </c>
      <c r="U22" s="14">
        <f t="shared" si="3"/>
        <v>0.39565831850149635</v>
      </c>
      <c r="V22" s="14">
        <f t="shared" si="4"/>
        <v>4.9080782731846073E-2</v>
      </c>
      <c r="W22" s="14">
        <f t="shared" si="5"/>
        <v>0.16140485776274799</v>
      </c>
      <c r="X22" s="14">
        <f t="shared" si="6"/>
        <v>2.6510567962032879E-2</v>
      </c>
      <c r="Y22" s="14">
        <f t="shared" si="7"/>
        <v>0.91973075206164978</v>
      </c>
      <c r="Z22" s="14">
        <f t="shared" si="8"/>
        <v>0.1995004113009195</v>
      </c>
      <c r="AA22" s="14">
        <f t="shared" si="9"/>
        <v>8.0269247938350177E-2</v>
      </c>
      <c r="AB22" s="14">
        <f t="shared" si="10"/>
        <v>1</v>
      </c>
      <c r="AC22" s="14">
        <f t="shared" si="11"/>
        <v>0.14037526168139608</v>
      </c>
      <c r="AD22" s="14">
        <f t="shared" si="12"/>
        <v>0.1988655247076265</v>
      </c>
      <c r="AE22" s="14">
        <f t="shared" si="13"/>
        <v>1.6187438927600824E-2</v>
      </c>
      <c r="AF22" s="14">
        <f t="shared" si="14"/>
        <v>0.14037526168139608</v>
      </c>
    </row>
    <row r="23" spans="1:32" s="11" customFormat="1" x14ac:dyDescent="0.2">
      <c r="A23" s="10">
        <v>22</v>
      </c>
      <c r="B23" s="11" t="s">
        <v>79</v>
      </c>
      <c r="C23" s="24">
        <v>5.2493327755777947E-2</v>
      </c>
      <c r="D23" s="24">
        <v>7.5972865436239774E-3</v>
      </c>
      <c r="E23" s="24">
        <v>9.6134317850015291E-2</v>
      </c>
      <c r="F23" s="24">
        <v>1.9464280806149519E-2</v>
      </c>
      <c r="G23" s="24">
        <v>3.3656382760125142E-2</v>
      </c>
      <c r="H23" s="24">
        <v>3.5366814967401884E-2</v>
      </c>
      <c r="I23" s="24">
        <v>0.27968015436034005</v>
      </c>
      <c r="J23" s="24">
        <v>5.4725145398002863E-2</v>
      </c>
      <c r="K23" s="24">
        <v>2.5976702839499526E-2</v>
      </c>
      <c r="L23" s="24">
        <f t="shared" si="0"/>
        <v>0.30565685719983959</v>
      </c>
      <c r="M23" s="24">
        <v>6.9080028974871852E-2</v>
      </c>
      <c r="N23" s="24">
        <v>9.7863655207893252E-2</v>
      </c>
      <c r="O23" s="24">
        <v>2.1595092122072987E-2</v>
      </c>
      <c r="P23" s="24">
        <v>6.9080028974871852E-2</v>
      </c>
      <c r="R23" s="11" t="s">
        <v>79</v>
      </c>
      <c r="S23" s="14">
        <f t="shared" si="1"/>
        <v>0.17173940816075856</v>
      </c>
      <c r="T23" s="14">
        <f t="shared" si="2"/>
        <v>2.4855606424876778E-2</v>
      </c>
      <c r="U23" s="14">
        <f t="shared" si="3"/>
        <v>0.98232911539831302</v>
      </c>
      <c r="V23" s="14">
        <f t="shared" si="4"/>
        <v>6.3680170582345874E-2</v>
      </c>
      <c r="W23" s="14">
        <f t="shared" si="5"/>
        <v>0.11011165615080729</v>
      </c>
      <c r="X23" s="14">
        <f t="shared" si="6"/>
        <v>0.11570757905254168</v>
      </c>
      <c r="Y23" s="14">
        <f t="shared" si="7"/>
        <v>0.91501351195757441</v>
      </c>
      <c r="Z23" s="14">
        <f t="shared" si="8"/>
        <v>0.17904111787102278</v>
      </c>
      <c r="AA23" s="14">
        <f t="shared" si="9"/>
        <v>8.4986488042425506E-2</v>
      </c>
      <c r="AB23" s="14">
        <f t="shared" si="10"/>
        <v>1</v>
      </c>
      <c r="AC23" s="14">
        <f t="shared" si="11"/>
        <v>0.22600516673410362</v>
      </c>
      <c r="AD23" s="14">
        <f t="shared" si="12"/>
        <v>0.32017490497165463</v>
      </c>
      <c r="AE23" s="14">
        <f t="shared" si="13"/>
        <v>7.0651423690959544E-2</v>
      </c>
      <c r="AF23" s="14">
        <f t="shared" si="14"/>
        <v>0.22600516673410362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Pigments</vt:lpstr>
      <vt:lpstr>Area</vt:lpstr>
      <vt:lpstr>Physical</vt:lpstr>
      <vt:lpstr>Conversions</vt:lpstr>
      <vt:lpstr>normalized</vt:lpstr>
      <vt:lpstr>All chlorophyll</vt:lpstr>
      <vt:lpstr>normalized on tot chla isomers</vt:lpstr>
    </vt:vector>
  </TitlesOfParts>
  <Company>First Presbyterian Day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Waters</dc:creator>
  <cp:lastModifiedBy>The Doctor</cp:lastModifiedBy>
  <cp:lastPrinted>2013-06-27T16:24:55Z</cp:lastPrinted>
  <dcterms:created xsi:type="dcterms:W3CDTF">2006-04-12T15:00:40Z</dcterms:created>
  <dcterms:modified xsi:type="dcterms:W3CDTF">2013-09-04T20:00:48Z</dcterms:modified>
</cp:coreProperties>
</file>